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915"/>
  <workbookPr autoCompressPictures="0"/>
  <bookViews>
    <workbookView xWindow="480" yWindow="440" windowWidth="22460" windowHeight="13860"/>
  </bookViews>
  <sheets>
    <sheet name="как работать" sheetId="3" r:id="rId1"/>
    <sheet name="тарелки и фляжки " sheetId="1" r:id="rId2"/>
    <sheet name="брелоки  " sheetId="2" r:id="rId3"/>
    <sheet name="пластины визитки зеркала " sheetId="5" r:id="rId4"/>
    <sheet name="Общий счет" sheetId="4" r:id="rId5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60" i="5" l="1"/>
  <c r="G69" i="5"/>
  <c r="C69" i="5"/>
  <c r="G56" i="5"/>
  <c r="C56" i="5"/>
  <c r="G43" i="5"/>
  <c r="C43" i="5"/>
  <c r="G30" i="5"/>
  <c r="C30" i="5"/>
  <c r="G17" i="5"/>
  <c r="C17" i="5"/>
  <c r="H154" i="5"/>
  <c r="H156" i="5"/>
  <c r="D154" i="5"/>
  <c r="D156" i="5"/>
  <c r="D159" i="5"/>
  <c r="G160" i="5"/>
  <c r="H144" i="5"/>
  <c r="H146" i="5"/>
  <c r="D144" i="5"/>
  <c r="D146" i="5"/>
  <c r="H134" i="5"/>
  <c r="H136" i="5"/>
  <c r="D134" i="5"/>
  <c r="D136" i="5"/>
  <c r="G149" i="5"/>
  <c r="C149" i="5"/>
  <c r="D149" i="5"/>
  <c r="G139" i="5"/>
  <c r="C139" i="5"/>
  <c r="D139" i="5"/>
  <c r="H124" i="5"/>
  <c r="H126" i="5"/>
  <c r="G129" i="5"/>
  <c r="H9" i="5"/>
  <c r="H11" i="5"/>
  <c r="C129" i="5"/>
  <c r="D124" i="5"/>
  <c r="D126" i="5"/>
  <c r="G119" i="5"/>
  <c r="C119" i="5"/>
  <c r="H114" i="5"/>
  <c r="H116" i="5"/>
  <c r="D114" i="5"/>
  <c r="D116" i="5"/>
  <c r="G109" i="5"/>
  <c r="C109" i="5"/>
  <c r="H104" i="5"/>
  <c r="H106" i="5"/>
  <c r="D104" i="5"/>
  <c r="D106" i="5"/>
  <c r="D108" i="5"/>
  <c r="G99" i="5"/>
  <c r="C99" i="5"/>
  <c r="H94" i="5"/>
  <c r="H96" i="5"/>
  <c r="D94" i="5"/>
  <c r="D96" i="5"/>
  <c r="G89" i="5"/>
  <c r="C89" i="5"/>
  <c r="D84" i="5"/>
  <c r="D86" i="5"/>
  <c r="H84" i="5"/>
  <c r="H86" i="5"/>
  <c r="G79" i="5"/>
  <c r="C79" i="5"/>
  <c r="H74" i="5"/>
  <c r="H76" i="5"/>
  <c r="D74" i="5"/>
  <c r="D76" i="5"/>
  <c r="H61" i="5"/>
  <c r="H63" i="5"/>
  <c r="D61" i="5"/>
  <c r="D63" i="5"/>
  <c r="H48" i="5"/>
  <c r="H50" i="5"/>
  <c r="D48" i="5"/>
  <c r="D50" i="5"/>
  <c r="H35" i="5"/>
  <c r="H37" i="5"/>
  <c r="D35" i="5"/>
  <c r="D37" i="5"/>
  <c r="H22" i="5"/>
  <c r="H24" i="5"/>
  <c r="D22" i="5"/>
  <c r="D24" i="5"/>
  <c r="D9" i="5"/>
  <c r="D11" i="5"/>
  <c r="H119" i="5"/>
  <c r="H67" i="5"/>
  <c r="H66" i="5"/>
  <c r="H68" i="5"/>
  <c r="H65" i="5"/>
  <c r="H15" i="5"/>
  <c r="H14" i="5"/>
  <c r="H16" i="5"/>
  <c r="H13" i="5"/>
  <c r="D13" i="5"/>
  <c r="D14" i="5"/>
  <c r="D15" i="5"/>
  <c r="D16" i="5"/>
  <c r="D17" i="5"/>
  <c r="D68" i="5"/>
  <c r="D67" i="5"/>
  <c r="D65" i="5"/>
  <c r="D66" i="5"/>
  <c r="H149" i="5"/>
  <c r="D42" i="5"/>
  <c r="D41" i="5"/>
  <c r="D39" i="5"/>
  <c r="D40" i="5"/>
  <c r="H26" i="5"/>
  <c r="H29" i="5"/>
  <c r="H28" i="5"/>
  <c r="H27" i="5"/>
  <c r="D53" i="5"/>
  <c r="D52" i="5"/>
  <c r="D54" i="5"/>
  <c r="D55" i="5"/>
  <c r="H79" i="5"/>
  <c r="D89" i="5"/>
  <c r="D99" i="5"/>
  <c r="D129" i="5"/>
  <c r="H129" i="5"/>
  <c r="H139" i="5"/>
  <c r="H41" i="5"/>
  <c r="H40" i="5"/>
  <c r="H42" i="5"/>
  <c r="H39" i="5"/>
  <c r="H109" i="5"/>
  <c r="D27" i="5"/>
  <c r="D26" i="5"/>
  <c r="D28" i="5"/>
  <c r="D29" i="5"/>
  <c r="H52" i="5"/>
  <c r="H55" i="5"/>
  <c r="H54" i="5"/>
  <c r="H53" i="5"/>
  <c r="H89" i="5"/>
  <c r="H99" i="5"/>
  <c r="D109" i="5"/>
  <c r="D119" i="5"/>
  <c r="F163" i="5"/>
  <c r="H158" i="5"/>
  <c r="H160" i="5"/>
  <c r="D158" i="5"/>
  <c r="D160" i="5"/>
  <c r="D148" i="5"/>
  <c r="H148" i="5"/>
  <c r="D138" i="5"/>
  <c r="H138" i="5"/>
  <c r="H128" i="5"/>
  <c r="D79" i="5"/>
  <c r="D78" i="5"/>
  <c r="D118" i="5"/>
  <c r="D128" i="5"/>
  <c r="H78" i="5"/>
  <c r="H118" i="5"/>
  <c r="D98" i="5"/>
  <c r="H98" i="5"/>
  <c r="D88" i="5"/>
  <c r="H88" i="5"/>
  <c r="H108" i="5"/>
  <c r="G56" i="1"/>
  <c r="C56" i="1"/>
  <c r="G46" i="1"/>
  <c r="C46" i="1"/>
  <c r="G33" i="1"/>
  <c r="G23" i="1"/>
  <c r="C23" i="1"/>
  <c r="G13" i="1"/>
  <c r="C13" i="1"/>
  <c r="H56" i="5"/>
  <c r="D43" i="5"/>
  <c r="H17" i="5"/>
  <c r="H69" i="5"/>
  <c r="H43" i="5"/>
  <c r="D56" i="5"/>
  <c r="D69" i="5"/>
  <c r="D30" i="5"/>
  <c r="H30" i="5"/>
  <c r="G163" i="5"/>
  <c r="B9" i="4"/>
  <c r="C114" i="2"/>
  <c r="D109" i="2"/>
  <c r="D111" i="2"/>
  <c r="G104" i="2"/>
  <c r="C104" i="2"/>
  <c r="H99" i="2"/>
  <c r="H101" i="2"/>
  <c r="D99" i="2"/>
  <c r="D101" i="2"/>
  <c r="D103" i="2"/>
  <c r="G94" i="2"/>
  <c r="C94" i="2"/>
  <c r="H89" i="2"/>
  <c r="H91" i="2"/>
  <c r="H94" i="2"/>
  <c r="D89" i="2"/>
  <c r="D91" i="2"/>
  <c r="G84" i="2"/>
  <c r="C84" i="2"/>
  <c r="H79" i="2"/>
  <c r="H81" i="2"/>
  <c r="D79" i="2"/>
  <c r="D81" i="2"/>
  <c r="D83" i="2"/>
  <c r="G74" i="2"/>
  <c r="C74" i="2"/>
  <c r="H69" i="2"/>
  <c r="H71" i="2"/>
  <c r="D69" i="2"/>
  <c r="D71" i="2"/>
  <c r="G64" i="2"/>
  <c r="C64" i="2"/>
  <c r="H59" i="2"/>
  <c r="H61" i="2"/>
  <c r="D59" i="2"/>
  <c r="D61" i="2"/>
  <c r="D63" i="2"/>
  <c r="G54" i="2"/>
  <c r="C54" i="2"/>
  <c r="H49" i="2"/>
  <c r="H51" i="2"/>
  <c r="H53" i="2"/>
  <c r="H54" i="2"/>
  <c r="D49" i="2"/>
  <c r="D51" i="2"/>
  <c r="D53" i="2"/>
  <c r="D54" i="2"/>
  <c r="G44" i="2"/>
  <c r="C44" i="2"/>
  <c r="D39" i="2"/>
  <c r="D41" i="2"/>
  <c r="D43" i="2"/>
  <c r="D44" i="2"/>
  <c r="H39" i="2"/>
  <c r="H41" i="2"/>
  <c r="H43" i="2"/>
  <c r="H44" i="2"/>
  <c r="G34" i="2"/>
  <c r="C34" i="2"/>
  <c r="H29" i="2"/>
  <c r="H31" i="2"/>
  <c r="H33" i="2"/>
  <c r="H34" i="2"/>
  <c r="D29" i="2"/>
  <c r="D31" i="2"/>
  <c r="D33" i="2"/>
  <c r="D34" i="2"/>
  <c r="G24" i="2"/>
  <c r="C24" i="2"/>
  <c r="H19" i="2"/>
  <c r="H21" i="2"/>
  <c r="H23" i="2"/>
  <c r="H24" i="2"/>
  <c r="D19" i="2"/>
  <c r="D21" i="2"/>
  <c r="D23" i="2"/>
  <c r="D24" i="2"/>
  <c r="G14" i="2"/>
  <c r="C14" i="2"/>
  <c r="H9" i="2"/>
  <c r="H11" i="2"/>
  <c r="H13" i="2"/>
  <c r="H14" i="2"/>
  <c r="D9" i="2"/>
  <c r="D11" i="2"/>
  <c r="H74" i="2"/>
  <c r="F117" i="2"/>
  <c r="H84" i="2"/>
  <c r="H83" i="2"/>
  <c r="D93" i="2"/>
  <c r="D94" i="2"/>
  <c r="D13" i="2"/>
  <c r="D14" i="2"/>
  <c r="H64" i="2"/>
  <c r="H63" i="2"/>
  <c r="D73" i="2"/>
  <c r="D74" i="2"/>
  <c r="H103" i="2"/>
  <c r="H104" i="2"/>
  <c r="D113" i="2"/>
  <c r="D114" i="2"/>
  <c r="D64" i="2"/>
  <c r="H73" i="2"/>
  <c r="D84" i="2"/>
  <c r="H93" i="2"/>
  <c r="D104" i="2"/>
  <c r="G117" i="2"/>
  <c r="B8" i="4"/>
  <c r="F179" i="1"/>
  <c r="D171" i="1"/>
  <c r="D173" i="1"/>
  <c r="D175" i="1"/>
  <c r="D176" i="1"/>
  <c r="C176" i="1"/>
  <c r="H161" i="1"/>
  <c r="H163" i="1"/>
  <c r="G166" i="1"/>
  <c r="H151" i="1"/>
  <c r="H153" i="1"/>
  <c r="D151" i="1"/>
  <c r="D153" i="1"/>
  <c r="H141" i="1"/>
  <c r="H143" i="1"/>
  <c r="C156" i="1"/>
  <c r="G146" i="1"/>
  <c r="G156" i="1"/>
  <c r="H131" i="1"/>
  <c r="H133" i="1"/>
  <c r="H121" i="1"/>
  <c r="D131" i="1"/>
  <c r="D133" i="1"/>
  <c r="C136" i="1"/>
  <c r="G126" i="1"/>
  <c r="H123" i="1"/>
  <c r="G136" i="1"/>
  <c r="D111" i="1"/>
  <c r="H111" i="1"/>
  <c r="H113" i="1"/>
  <c r="H101" i="1"/>
  <c r="H103" i="1"/>
  <c r="C116" i="1"/>
  <c r="D113" i="1"/>
  <c r="G106" i="1"/>
  <c r="G116" i="1"/>
  <c r="H81" i="1"/>
  <c r="H83" i="1"/>
  <c r="H91" i="1"/>
  <c r="H93" i="1"/>
  <c r="D91" i="1"/>
  <c r="D93" i="1"/>
  <c r="C96" i="1"/>
  <c r="G86" i="1"/>
  <c r="G96" i="1"/>
  <c r="H71" i="1"/>
  <c r="H73" i="1"/>
  <c r="D71" i="1"/>
  <c r="D73" i="1"/>
  <c r="H61" i="1"/>
  <c r="H63" i="1"/>
  <c r="C76" i="1"/>
  <c r="G66" i="1"/>
  <c r="G76" i="1"/>
  <c r="H165" i="1"/>
  <c r="D155" i="1"/>
  <c r="H145" i="1"/>
  <c r="H146" i="1"/>
  <c r="H155" i="1"/>
  <c r="H156" i="1"/>
  <c r="D135" i="1"/>
  <c r="H125" i="1"/>
  <c r="H135" i="1"/>
  <c r="D115" i="1"/>
  <c r="D116" i="1"/>
  <c r="H105" i="1"/>
  <c r="H106" i="1"/>
  <c r="H115" i="1"/>
  <c r="H116" i="1"/>
  <c r="D95" i="1"/>
  <c r="D96" i="1"/>
  <c r="H85" i="1"/>
  <c r="H95" i="1"/>
  <c r="D75" i="1"/>
  <c r="H65" i="1"/>
  <c r="H66" i="1"/>
  <c r="H75" i="1"/>
  <c r="H166" i="1"/>
  <c r="D156" i="1"/>
  <c r="H126" i="1"/>
  <c r="H136" i="1"/>
  <c r="D136" i="1"/>
  <c r="H86" i="1"/>
  <c r="H96" i="1"/>
  <c r="H76" i="1"/>
  <c r="D76" i="1"/>
  <c r="C166" i="1"/>
  <c r="D161" i="1"/>
  <c r="D163" i="1"/>
  <c r="C146" i="1"/>
  <c r="D141" i="1"/>
  <c r="D143" i="1"/>
  <c r="C126" i="1"/>
  <c r="D121" i="1"/>
  <c r="D123" i="1"/>
  <c r="C106" i="1"/>
  <c r="D101" i="1"/>
  <c r="D103" i="1"/>
  <c r="C86" i="1"/>
  <c r="D81" i="1"/>
  <c r="D83" i="1"/>
  <c r="C66" i="1"/>
  <c r="D61" i="1"/>
  <c r="D63" i="1"/>
  <c r="H51" i="1"/>
  <c r="H53" i="1"/>
  <c r="H55" i="1"/>
  <c r="H56" i="1"/>
  <c r="D51" i="1"/>
  <c r="D53" i="1"/>
  <c r="D55" i="1"/>
  <c r="D56" i="1"/>
  <c r="H41" i="1"/>
  <c r="H43" i="1"/>
  <c r="H45" i="1"/>
  <c r="H46" i="1"/>
  <c r="D41" i="1"/>
  <c r="D43" i="1"/>
  <c r="D45" i="1"/>
  <c r="D46" i="1"/>
  <c r="C33" i="1"/>
  <c r="H28" i="1"/>
  <c r="D28" i="1"/>
  <c r="D30" i="1"/>
  <c r="D32" i="1"/>
  <c r="D33" i="1"/>
  <c r="H18" i="1"/>
  <c r="H20" i="1"/>
  <c r="H22" i="1"/>
  <c r="H23" i="1"/>
  <c r="D18" i="1"/>
  <c r="D20" i="1"/>
  <c r="D22" i="1"/>
  <c r="D23" i="1"/>
  <c r="H8" i="1"/>
  <c r="H10" i="1"/>
  <c r="H12" i="1"/>
  <c r="H13" i="1"/>
  <c r="D8" i="1"/>
  <c r="D10" i="1"/>
  <c r="D12" i="1"/>
  <c r="D13" i="1"/>
  <c r="H32" i="1"/>
  <c r="H31" i="1"/>
  <c r="D65" i="1"/>
  <c r="D165" i="1"/>
  <c r="D125" i="1"/>
  <c r="D145" i="1"/>
  <c r="D85" i="1"/>
  <c r="D105" i="1"/>
  <c r="H33" i="1"/>
  <c r="D126" i="1"/>
  <c r="D86" i="1"/>
  <c r="D66" i="1"/>
  <c r="D166" i="1"/>
  <c r="D106" i="1"/>
  <c r="D146" i="1"/>
  <c r="G179" i="1"/>
  <c r="B7" i="4"/>
  <c r="B10" i="4"/>
</calcChain>
</file>

<file path=xl/sharedStrings.xml><?xml version="1.0" encoding="utf-8"?>
<sst xmlns="http://schemas.openxmlformats.org/spreadsheetml/2006/main" count="1494" uniqueCount="303">
  <si>
    <t>Артикул</t>
  </si>
  <si>
    <t>Цена юань шт.</t>
  </si>
  <si>
    <t>Цена (юань) шт.</t>
  </si>
  <si>
    <t>Металлическая тарелка 4 inch</t>
  </si>
  <si>
    <t xml:space="preserve">круглая форма </t>
  </si>
  <si>
    <t>плоский или вакуумный термопресс</t>
  </si>
  <si>
    <t>Курс</t>
  </si>
  <si>
    <t>Размеры упаковки:</t>
  </si>
  <si>
    <t xml:space="preserve">24,1*21*24,8 см </t>
  </si>
  <si>
    <t>50,2*17,1*20 см</t>
  </si>
  <si>
    <t>Объем упаковки:</t>
  </si>
  <si>
    <t>0,0126м3</t>
  </si>
  <si>
    <t>Цена  USD шт.</t>
  </si>
  <si>
    <t>0,171 м3</t>
  </si>
  <si>
    <t>Цена USD шт.</t>
  </si>
  <si>
    <t>Вес:</t>
  </si>
  <si>
    <t>10,7 кг</t>
  </si>
  <si>
    <t>15,7 кг</t>
  </si>
  <si>
    <t xml:space="preserve">Штук в коробке </t>
  </si>
  <si>
    <t>240 шт</t>
  </si>
  <si>
    <t>180 шт</t>
  </si>
  <si>
    <t>Ваше  количество:</t>
  </si>
  <si>
    <t>ИТОГО шт и сумма USD</t>
  </si>
  <si>
    <t>ИТОГО</t>
  </si>
  <si>
    <t>овальная форма</t>
  </si>
  <si>
    <t>27*19,4*26,8см</t>
  </si>
  <si>
    <t>22,2*22,2*38,3см</t>
  </si>
  <si>
    <t>Объем:</t>
  </si>
  <si>
    <t>0,014м3</t>
  </si>
  <si>
    <t>0,019м3</t>
  </si>
  <si>
    <t>17 кг</t>
  </si>
  <si>
    <t>20 кг</t>
  </si>
  <si>
    <t>144 шт</t>
  </si>
  <si>
    <t>26,1*26,1*25 см</t>
  </si>
  <si>
    <t>0,017м3</t>
  </si>
  <si>
    <t>11,3 кг</t>
  </si>
  <si>
    <t>60 шт</t>
  </si>
  <si>
    <t>Металлические кружки, фляжки, термосы</t>
  </si>
  <si>
    <t xml:space="preserve">Стальная кружка ,300 мл </t>
  </si>
  <si>
    <t xml:space="preserve">прямая форма </t>
  </si>
  <si>
    <t>Металлический термос с ситечком,12OZ</t>
  </si>
  <si>
    <t>прямая форма</t>
  </si>
  <si>
    <t>диаметр 7,5 см ,высота кружки 8,8 см</t>
  </si>
  <si>
    <t>кружечный или вакуумный термопресс</t>
  </si>
  <si>
    <t>область переноса 18*16см</t>
  </si>
  <si>
    <t>57*40*41см</t>
  </si>
  <si>
    <t>48*41*42см</t>
  </si>
  <si>
    <t>0,093м3</t>
  </si>
  <si>
    <t>0,082м3</t>
  </si>
  <si>
    <t>15,87 кг</t>
  </si>
  <si>
    <t>18кг</t>
  </si>
  <si>
    <t>100шт</t>
  </si>
  <si>
    <t>Ваше количество</t>
  </si>
  <si>
    <t>Металлический распрыскиватель, 400 мл, белый</t>
  </si>
  <si>
    <t>Металлическая фляжка 8oz,серебро</t>
  </si>
  <si>
    <t xml:space="preserve">вогнутая форма </t>
  </si>
  <si>
    <t>диаметр 6,6см высота 17 см, комплектуется индивидуальной коробочкой</t>
  </si>
  <si>
    <t>кружечный(мал насадка) или вакуумный термопресс</t>
  </si>
  <si>
    <t>размер фляжки 9*2,3*12см область переноса 8*11см</t>
  </si>
  <si>
    <t>кепочный либо вакуумный  термопресс</t>
  </si>
  <si>
    <t>56*46,5*44см</t>
  </si>
  <si>
    <t>36*32*32см</t>
  </si>
  <si>
    <t>0,12м3</t>
  </si>
  <si>
    <t>0,037м3</t>
  </si>
  <si>
    <t>8,6кг</t>
  </si>
  <si>
    <t>11,5кг</t>
  </si>
  <si>
    <t>60шт</t>
  </si>
  <si>
    <t xml:space="preserve">Алюминиевая фляжка спортивная с карабином ,400 мл  ,2 цвета </t>
  </si>
  <si>
    <t>кружечный либо вакуумный термопресс</t>
  </si>
  <si>
    <t>диаметр 6,6см, высота 17 см, комплектуется индивидуальной коробочкой  2 цвета: серебро и белый</t>
  </si>
  <si>
    <t>кружечный(маленькая насадка) либо вакуумный термопресс</t>
  </si>
  <si>
    <t>57*51*35см</t>
  </si>
  <si>
    <t>72*44*20см</t>
  </si>
  <si>
    <t>0,1м3</t>
  </si>
  <si>
    <t>0,063м3</t>
  </si>
  <si>
    <t>14кг</t>
  </si>
  <si>
    <t>7кг</t>
  </si>
  <si>
    <t>48шт</t>
  </si>
  <si>
    <t>79*48*24см</t>
  </si>
  <si>
    <t>0,091м3</t>
  </si>
  <si>
    <t>8,8кг</t>
  </si>
  <si>
    <t>9,8кг</t>
  </si>
  <si>
    <t>диаметр 7,3 см,высота 18 см, комплектуется индивидуальной коробочкой</t>
  </si>
  <si>
    <t>диаметр 7,3 см,высота 21 см, комплектуется индивидуальной коробочкой</t>
  </si>
  <si>
    <t>79*48*20см</t>
  </si>
  <si>
    <t>0,075м3</t>
  </si>
  <si>
    <t>10кг</t>
  </si>
  <si>
    <t>11 кг</t>
  </si>
  <si>
    <t xml:space="preserve">Артикул </t>
  </si>
  <si>
    <t xml:space="preserve">41*27*31см </t>
  </si>
  <si>
    <t>0,034м3</t>
  </si>
  <si>
    <t>13 кг</t>
  </si>
  <si>
    <t>15,5кг</t>
  </si>
  <si>
    <t xml:space="preserve">Термос 350 мл, 2 цвета </t>
  </si>
  <si>
    <t>диаметр 6,9 см, высота 19,5см  ,комплектуется индивидуальной коробочкой</t>
  </si>
  <si>
    <t>79*48*28см</t>
  </si>
  <si>
    <t>78*39*23см</t>
  </si>
  <si>
    <t>0,07м3</t>
  </si>
  <si>
    <t>13,9кг</t>
  </si>
  <si>
    <t>16кг</t>
  </si>
  <si>
    <t>диаметр 6,9 см, высота 24,5см  ,комплектуется индивидуальной коробочкой</t>
  </si>
  <si>
    <t>77*39*28см</t>
  </si>
  <si>
    <t>0,084м3</t>
  </si>
  <si>
    <t>20,5кг</t>
  </si>
  <si>
    <t>50шт</t>
  </si>
  <si>
    <t>Металлическая тарелка 6 inch ,бортик "виньетка"</t>
  </si>
  <si>
    <t>Металлическая тарелка 8inch , бортик "гроздья винограда"</t>
  </si>
  <si>
    <t>Металлическая тарелка 10 inch, бортик  "ребро"</t>
  </si>
  <si>
    <t>Диаметр тарелки 13,8 см,  изображение наносится на металлическую пластину, поставляемую в комплекте ,есть подставка</t>
  </si>
  <si>
    <t>Область переноса   7,2 см изображение наносится на металлическую пластину, поставляемую в комплекте , есть подставка</t>
  </si>
  <si>
    <t xml:space="preserve">Металлическая тарелка 6 inch , бортик звездочка </t>
  </si>
  <si>
    <t>Область переноса  9,9 см изображение наносится на металлическую пластину, поставляемую в комплекте ,есть подставка</t>
  </si>
  <si>
    <t>Облась переноса 15,6*9,5 см  изображение наносится на металлическую пластину, поставляемую в комплекте ,есть подставка</t>
  </si>
  <si>
    <t>38</t>
  </si>
  <si>
    <t>диаметр тарелки 14,5 см  изображение наносится на металлическую пластину, поставляемую в комплекте ,есть подставка</t>
  </si>
  <si>
    <t xml:space="preserve">Коробочка для тарелок  10 дюймов </t>
  </si>
  <si>
    <t xml:space="preserve">Коробочка для тарелок 8 дюймов </t>
  </si>
  <si>
    <t>Стальная автомобильная кружка -термос,серебро</t>
  </si>
  <si>
    <t>Стальная автомобильная кружка -термос,белая</t>
  </si>
  <si>
    <t xml:space="preserve">размер 9*13см, цвета :  белая </t>
  </si>
  <si>
    <t>Алюминиевая фляжка спортивная с карабином ,600 мл  ,серебро</t>
  </si>
  <si>
    <t xml:space="preserve">Алюминиевая фляжка спортивная с карабином ,600 мл  ,белая </t>
  </si>
  <si>
    <t>диаметр 7,3 см, высота 21 см, комплектуется индивидуальной коробочкой, цвет : серебро</t>
  </si>
  <si>
    <t>диаметр 7,3 см, высота 21 см, комплектуется индивидуальной коробочкой, цвет:  белый</t>
  </si>
  <si>
    <t>диаметр 7,3 см, высота 18,7 см, комплектуется индивидуальной коробочкой  , цвет: белый</t>
  </si>
  <si>
    <t>диаметр 7,3 см, высота 18,7 см, комплектуется индивидуальной коробочкой   цвет: серебро</t>
  </si>
  <si>
    <t>Алюминиевая фляжка спортивная с карабином ,500 мл  ,серебро</t>
  </si>
  <si>
    <t>Алюминиевая фляжка спортивная с карабином ,500 мл  ,белый</t>
  </si>
  <si>
    <t>Стальная спортивная бутылка со спец горлышком, 400 мл ,серебро</t>
  </si>
  <si>
    <t>Стальная спортивная бутылка со спец горлышком, 400 мл ,белая</t>
  </si>
  <si>
    <t>Стальная спортивная бутылка со спец горлышком, 500 мл ,серебро</t>
  </si>
  <si>
    <t>Стальная спортивная бутылка со спец горлышком, 500 мл ,белая</t>
  </si>
  <si>
    <t xml:space="preserve">размер 9*13см, цвета : серебро  </t>
  </si>
  <si>
    <t xml:space="preserve">диаметр 7,3 см,высота 24,6 см, комплектуется индивидуальной коробочкой, цвет: серебро </t>
  </si>
  <si>
    <t>диаметр 7,3 см,высота 24,6 см, комплектуется индивидуальной коробочкой, цвет: белый</t>
  </si>
  <si>
    <t>Стальная спортивная бутылка со спец горлышком, 600 мл ,серебро</t>
  </si>
  <si>
    <t>Стальная спортивная бутылка со спец горлышком, 600 мл ,белый</t>
  </si>
  <si>
    <t>диаметр 6,6см ,высота 23,8 см ,комплектуется индивидуальной коробочкой , цвет :серебро</t>
  </si>
  <si>
    <t>диаметр 6,6см ,высота 23,8 см ,комплектуется индивидуальной коробочкой ,цвет : белый</t>
  </si>
  <si>
    <t>Алюминиевая фляжка в виде пивной бутылки ,400 мл , серебро</t>
  </si>
  <si>
    <t>Алюминиевая фляжка в виде пивной бутылки ,400 мл , белый</t>
  </si>
  <si>
    <t>Стальная спортивная фляжка  600мл, серебро</t>
  </si>
  <si>
    <t>Стальная спортивная фляжка  600мл, белый</t>
  </si>
  <si>
    <t>Термос 500 мл, серебро</t>
  </si>
  <si>
    <t>Термос 500 мл, белый</t>
  </si>
  <si>
    <t>диаметр 7,3 см, высота 24,5см  ,комплектуется индивидуальной коробочкой</t>
  </si>
  <si>
    <t>0,106м3</t>
  </si>
  <si>
    <t>9 кг</t>
  </si>
  <si>
    <t>Алюминиевая  бутылка, 750 мл ,СЕРЕБРО</t>
  </si>
  <si>
    <t>штук</t>
  </si>
  <si>
    <t>стоимость USD</t>
  </si>
  <si>
    <t>Сегодня Ваш заказ и предварительный счет на металлическую посуду составляет</t>
  </si>
  <si>
    <r>
      <t>Заносите количество в ячейки</t>
    </r>
    <r>
      <rPr>
        <b/>
        <sz val="12"/>
        <color rgb="FF0070C0"/>
        <rFont val="Calibri"/>
        <family val="2"/>
        <charset val="204"/>
        <scheme val="minor"/>
      </rPr>
      <t xml:space="preserve">  синего цвета,</t>
    </r>
    <r>
      <rPr>
        <b/>
        <sz val="12"/>
        <rFont val="Calibri"/>
        <family val="2"/>
        <charset val="204"/>
        <scheme val="minor"/>
      </rPr>
      <t xml:space="preserve"> сумма заказа в USD будет посчитана автоматически.Разместить заказ вы можете просто отправив, заполненную форму на наш email:  </t>
    </r>
    <r>
      <rPr>
        <b/>
        <sz val="12"/>
        <color theme="3" tint="0.39997558519241921"/>
        <rFont val="Calibri"/>
        <family val="2"/>
        <charset val="204"/>
        <scheme val="minor"/>
      </rPr>
      <t>cn.elco@gmail.com</t>
    </r>
  </si>
  <si>
    <t>Металлический брелок Круг</t>
  </si>
  <si>
    <t>Металлический брелок Капля</t>
  </si>
  <si>
    <t>округлая форма</t>
  </si>
  <si>
    <t xml:space="preserve">изображение наносится на металлическую пластину , есть индивидуальная подарочная упаковка </t>
  </si>
  <si>
    <t>39*25*29см</t>
  </si>
  <si>
    <t>0,028м3</t>
  </si>
  <si>
    <t>заказ не менее  12 шт. одного вида при суммировании заказа с другой сублимационной продукцией, при заказе только металлических брелков, заказ не менее 240 шт.Цена указана за 1 брелок и не включает доставку</t>
  </si>
  <si>
    <t>А22</t>
  </si>
  <si>
    <t>А27</t>
  </si>
  <si>
    <t>Металлический брелок Ромб</t>
  </si>
  <si>
    <t>квадратная форма</t>
  </si>
  <si>
    <t>5,9</t>
  </si>
  <si>
    <t>Металлический брелок Солнце</t>
  </si>
  <si>
    <t>Металлический брелок Прямоугольник</t>
  </si>
  <si>
    <t>прямоугольная форма</t>
  </si>
  <si>
    <t xml:space="preserve">Металлический брелок Капля 2 </t>
  </si>
  <si>
    <t>А04</t>
  </si>
  <si>
    <t>Металлический брелок сердце со стразами</t>
  </si>
  <si>
    <t xml:space="preserve">сердце форма </t>
  </si>
  <si>
    <t>Металлический брелок капля 3</t>
  </si>
  <si>
    <t>А09</t>
  </si>
  <si>
    <t>А16</t>
  </si>
  <si>
    <t>Металлический брелок Овал</t>
  </si>
  <si>
    <t>Металлический брелок прямоугольник со скошенными углами</t>
  </si>
  <si>
    <t>А37</t>
  </si>
  <si>
    <t>Металлический брелок Капля 4</t>
  </si>
  <si>
    <t>Металлический брелок Квадрат</t>
  </si>
  <si>
    <t>А81</t>
  </si>
  <si>
    <t>А47</t>
  </si>
  <si>
    <t>Металлический брелок капля 5</t>
  </si>
  <si>
    <t>форма  капля</t>
  </si>
  <si>
    <t>Металлический брелок Всполох</t>
  </si>
  <si>
    <t>А23</t>
  </si>
  <si>
    <t>А61</t>
  </si>
  <si>
    <t>Металлический брелок Прямоугольник 2</t>
  </si>
  <si>
    <t xml:space="preserve">Металлический брелок Сердце </t>
  </si>
  <si>
    <t>форма сердце</t>
  </si>
  <si>
    <t>А63</t>
  </si>
  <si>
    <t>А82</t>
  </si>
  <si>
    <t>А71</t>
  </si>
  <si>
    <t>А70</t>
  </si>
  <si>
    <t>Металлический брелок           Сердце 2</t>
  </si>
  <si>
    <t>Металлический брелок . Сердце в рамке</t>
  </si>
  <si>
    <t xml:space="preserve">Металлический брелок  Ключница </t>
  </si>
  <si>
    <t>Сегодня Ваш заказ и предварительный счет на брелоки составляет</t>
  </si>
  <si>
    <t>Уважаемые клиенты!</t>
  </si>
  <si>
    <t xml:space="preserve">Чтобы Вам было удобно работать с нами , мы  оформили прайс   лист в виде  формы  заказа, </t>
  </si>
  <si>
    <t>в которую Вы можете  только заносить количество интересующего Вас товара</t>
  </si>
  <si>
    <t>( согласно условиям минимального заказа ) ,а  общее количество  и сумма</t>
  </si>
  <si>
    <t xml:space="preserve"> будут высчитываться автоматически .</t>
  </si>
  <si>
    <t>по типам ,чтобы Вам было удобно выбирать.</t>
  </si>
  <si>
    <r>
      <t xml:space="preserve">Заносите   количество  только в цветные  ячейки . </t>
    </r>
    <r>
      <rPr>
        <sz val="12"/>
        <rFont val="Calibri"/>
        <family val="2"/>
        <charset val="204"/>
      </rPr>
      <t>Остальные ячейки защищены от изменений</t>
    </r>
  </si>
  <si>
    <t>Также  Вы можете перейти на  интересующие Вас странички по ссылкам:</t>
  </si>
  <si>
    <t xml:space="preserve">Общий счет </t>
  </si>
  <si>
    <r>
      <t xml:space="preserve">Страничка   </t>
    </r>
    <r>
      <rPr>
        <b/>
        <sz val="12"/>
        <color indexed="10"/>
        <rFont val="Calibri"/>
        <family val="2"/>
        <charset val="204"/>
      </rPr>
      <t>Общий  счет</t>
    </r>
    <r>
      <rPr>
        <sz val="12"/>
        <rFont val="Calibri"/>
        <family val="2"/>
        <charset val="204"/>
      </rPr>
      <t xml:space="preserve">   объединяет  Ваш  заказ </t>
    </r>
  </si>
  <si>
    <t>и просчитывает сумму  к оплате  в ДОЛЛАРАХ США  на сегодняшний день .</t>
  </si>
  <si>
    <t>На страничке "Общий счет"   есть графа "Контрагент".</t>
  </si>
  <si>
    <r>
      <t xml:space="preserve">Внесите  в  графу  справа  от нее  свои координаты: </t>
    </r>
    <r>
      <rPr>
        <b/>
        <sz val="12"/>
        <rFont val="Calibri"/>
        <family val="2"/>
        <charset val="204"/>
      </rPr>
      <t>Название фирмы (ИП/ФИО) ,адрес , телефон.</t>
    </r>
  </si>
  <si>
    <r>
      <t xml:space="preserve">После этого вы можете отправить Вашу заявку нам  на e-mail : </t>
    </r>
    <r>
      <rPr>
        <b/>
        <sz val="12"/>
        <rFont val="Calibri"/>
        <family val="2"/>
        <charset val="204"/>
      </rPr>
      <t>cn.elco1@gmail.com</t>
    </r>
  </si>
  <si>
    <t>Обращаем   Ваше внимание,что заявки  без указания координат   мы не принимаем,</t>
  </si>
  <si>
    <t xml:space="preserve"> и  информацию по  доставке , оплате  и прочим  моментам не предоставляем . </t>
  </si>
  <si>
    <t xml:space="preserve">Внизу этой страницы  Вы увидите  вкладки:  мы разделили сублимационную продукцию из металла </t>
  </si>
  <si>
    <t xml:space="preserve">Тарелки и фляжки </t>
  </si>
  <si>
    <t>Металлические брелоки</t>
  </si>
  <si>
    <t>Счет  № _____ от  _____</t>
  </si>
  <si>
    <r>
      <rPr>
        <b/>
        <sz val="11"/>
        <color indexed="10"/>
        <rFont val="Calibri"/>
        <family val="2"/>
        <charset val="204"/>
      </rPr>
      <t>Контрагент</t>
    </r>
    <r>
      <rPr>
        <b/>
        <sz val="11"/>
        <color indexed="8"/>
        <rFont val="Calibri"/>
        <family val="2"/>
        <charset val="204"/>
      </rPr>
      <t xml:space="preserve"> ( внесите ФИО/фирму , телефон и адрес в ячейку справа</t>
    </r>
  </si>
  <si>
    <t>Наименование</t>
  </si>
  <si>
    <t>Сумма (USD)</t>
  </si>
  <si>
    <t>ИТОГО в USD</t>
  </si>
  <si>
    <t xml:space="preserve"> С уважением , Трушина Светлана 
 E-mail: cn.elco@gmail.com 
 www.elco-adv.com 
 Skype: sveta2422  
 Телефон : +86-991-5585323, 147-099-91091  
</t>
  </si>
  <si>
    <t>Тарелки и фляжки</t>
  </si>
  <si>
    <t xml:space="preserve">С уважением , Трушина Светлана 
 E-mail: cn.elco@gmail.com 
 www.elco-adv.com 
 Skype: sveta2422  
 Телефон : +86-991-5585323, 147-099-91091  
</t>
  </si>
  <si>
    <r>
      <t>Заносите количество в ячейки</t>
    </r>
    <r>
      <rPr>
        <b/>
        <sz val="12"/>
        <color rgb="FF0070C0"/>
        <rFont val="Calibri"/>
        <family val="2"/>
        <charset val="204"/>
        <scheme val="minor"/>
      </rPr>
      <t xml:space="preserve">  синего цвета,</t>
    </r>
    <r>
      <rPr>
        <b/>
        <sz val="12"/>
        <rFont val="Calibri"/>
        <family val="2"/>
        <charset val="204"/>
        <scheme val="minor"/>
      </rPr>
      <t xml:space="preserve"> сумма заказа в USD будет посчитана автоматически.Разместить заказ вы можете просто отправив  заполненную форму на наш email:  </t>
    </r>
    <r>
      <rPr>
        <b/>
        <sz val="12"/>
        <color theme="3" tint="0.39997558519241921"/>
        <rFont val="Calibri"/>
        <family val="2"/>
        <charset val="204"/>
        <scheme val="minor"/>
      </rPr>
      <t>cn.elco@gmail.com</t>
    </r>
  </si>
  <si>
    <t>Заказ не менее   20 шт одного вида при суммировании заказа с другой сублимационной продукцией, при заказе только тарелок минимальное  количество  оговаривается индивидуально.Цена указана за 1 тарелку и не включает доставку</t>
  </si>
  <si>
    <t>Заказ не менее   20 шт одного вида при суммировании заказа с другой сублимационной продукцией, при заказе только одного наименования продукции минимальное  количество  оговаривается индивидуально.Цена указана за 1 штуку и не включает доставку</t>
  </si>
  <si>
    <t>Общий заказ  продукции под сублимацию ,включая оборудование  и расходные материалы ( кроме  чехлов для смартфонов под сублимацию ) на сумму не менее  1000 долларов. Если ваш заказ на сумму больше 2000 долларов , цены оговариваются индивидуально</t>
  </si>
  <si>
    <t>Как работать с прайс -листом  (формой заказа).Пожалуйста, сначала прочитайте .</t>
  </si>
  <si>
    <r>
      <t xml:space="preserve">МИНИМАЛЬНЫЙ ЗАКАЗ оборудования  и расходных материалов для сублимации ( не включая 2D и 3D  чехлы для смартфонов )  на сумму 1000 долларов .  </t>
    </r>
    <r>
      <rPr>
        <b/>
        <sz val="12"/>
        <color rgb="FFFF0000"/>
        <rFont val="Calibri"/>
        <family val="2"/>
        <charset val="204"/>
        <scheme val="minor"/>
      </rPr>
      <t>Если ваш заказ на сумму больше 2000 долларов , цены оговариваются индивидуально</t>
    </r>
  </si>
  <si>
    <t>Общий заказ  продукции под сублимацию ,включая оборудование  и расходные материалы ( кроме  чехлов для смартфонов под сублимацию   ) на сумму не менее  1000 долларов. Если ваш заказ на сумму больше 2000 долларов , цены оговариваются индивидуально</t>
  </si>
  <si>
    <r>
      <t xml:space="preserve">             C уважением , Трушина Светлана  
             E-mail: cn.elco@gmail.com  
             ICQ: 629363927   www.elco-adv.com  
             Skype: sveta2422   
             Телефон : +86-991-5585323, +86-147-099-91091</t>
    </r>
    <r>
      <rPr>
        <b/>
        <sz val="11"/>
        <color theme="1"/>
        <rFont val="Calibri"/>
        <family val="2"/>
        <charset val="204"/>
        <scheme val="minor"/>
      </rPr>
      <t xml:space="preserve"> (Whats App)  </t>
    </r>
    <r>
      <rPr>
        <sz val="11"/>
        <color theme="1"/>
        <rFont val="Calibri"/>
        <family val="2"/>
        <charset val="204"/>
        <scheme val="minor"/>
      </rPr>
      <t xml:space="preserve">
             </t>
    </r>
    <r>
      <rPr>
        <b/>
        <sz val="11"/>
        <color theme="1"/>
        <rFont val="Calibri"/>
        <family val="2"/>
        <charset val="204"/>
        <scheme val="minor"/>
      </rPr>
      <t>УРУМЧИ,КИТАЙ</t>
    </r>
  </si>
  <si>
    <t xml:space="preserve">Размер: 15*20 см </t>
  </si>
  <si>
    <t xml:space="preserve">Размер: 20*30 см </t>
  </si>
  <si>
    <t>Штук в коробке</t>
  </si>
  <si>
    <t>плоский  или универсальный термопресс</t>
  </si>
  <si>
    <t>Органайзер под сублимацию</t>
  </si>
  <si>
    <t>250 шт</t>
  </si>
  <si>
    <t>49*33,5*24 см</t>
  </si>
  <si>
    <t>15 кг</t>
  </si>
  <si>
    <t xml:space="preserve">изображение наносится напрямую на обложку  органайзера ,  возможность нанесения с двух сторон </t>
  </si>
  <si>
    <t>Зажигалка под сублимацию</t>
  </si>
  <si>
    <t>плоский или универсальный термопресс</t>
  </si>
  <si>
    <t xml:space="preserve">белая </t>
  </si>
  <si>
    <t xml:space="preserve">серебро </t>
  </si>
  <si>
    <t xml:space="preserve">Изображение наносится напрямую на зажигалку. Поставляется  в  металлической коробочке </t>
  </si>
  <si>
    <t xml:space="preserve">Изображение наносится напрямую на зажигалку.Поставляется  в  металлической коробочке </t>
  </si>
  <si>
    <t>41*27*31 см</t>
  </si>
  <si>
    <t>20кг</t>
  </si>
  <si>
    <t xml:space="preserve">Зеркало под сублимацию </t>
  </si>
  <si>
    <t>изображение наносится на металлическую пластину</t>
  </si>
  <si>
    <t>изображение наносится на металлическую пластину. Размер зеркала :6*6*0,8 см</t>
  </si>
  <si>
    <t xml:space="preserve">13 кг </t>
  </si>
  <si>
    <t>43,5*34*19 см</t>
  </si>
  <si>
    <t>круглое</t>
  </si>
  <si>
    <t>подсолнух</t>
  </si>
  <si>
    <t>сердце</t>
  </si>
  <si>
    <t>квадрат</t>
  </si>
  <si>
    <t>квадрат с закругленными углам</t>
  </si>
  <si>
    <t xml:space="preserve">изображение наносится на металлическую пластину. </t>
  </si>
  <si>
    <t>18,7 кг</t>
  </si>
  <si>
    <t>15,8 кг</t>
  </si>
  <si>
    <t>16,9 кг</t>
  </si>
  <si>
    <t>18,3 кг</t>
  </si>
  <si>
    <t xml:space="preserve">овал </t>
  </si>
  <si>
    <t>14,4 кг</t>
  </si>
  <si>
    <t xml:space="preserve">Номерок металлический </t>
  </si>
  <si>
    <t>10,8 кг</t>
  </si>
  <si>
    <t xml:space="preserve">изображение наносится  напрямую  с двух сторон </t>
  </si>
  <si>
    <t>36*17*14 см</t>
  </si>
  <si>
    <t>Визитница под сублимацию</t>
  </si>
  <si>
    <t xml:space="preserve">Портсигар </t>
  </si>
  <si>
    <t>41*24*31 см</t>
  </si>
  <si>
    <t xml:space="preserve">15 кг </t>
  </si>
  <si>
    <t xml:space="preserve">изображение наносится на металлическую пластину . Размер 6,8*9,7 см </t>
  </si>
  <si>
    <t>Визитка под сублимацию</t>
  </si>
  <si>
    <t>Визитка под сублимацию О1</t>
  </si>
  <si>
    <t>Визитка под сублимацию О2</t>
  </si>
  <si>
    <t>32*22*23 см</t>
  </si>
  <si>
    <t xml:space="preserve">Упаковок  в коробке </t>
  </si>
  <si>
    <r>
      <t>Прямоугольная с зубчатыми краями . Размер 86*56 мм . 100 штук  в упаковке</t>
    </r>
    <r>
      <rPr>
        <b/>
        <sz val="8"/>
        <rFont val="Calibri"/>
        <family val="2"/>
        <charset val="204"/>
        <scheme val="minor"/>
      </rPr>
      <t>. Цена за упак.</t>
    </r>
  </si>
  <si>
    <r>
      <t>Прямоугольная. Размер 86*56 мм . 100 штук  в упаковке.</t>
    </r>
    <r>
      <rPr>
        <b/>
        <sz val="8"/>
        <rFont val="Calibri"/>
        <family val="2"/>
        <charset val="204"/>
        <scheme val="minor"/>
      </rPr>
      <t xml:space="preserve">  Цена за упак.</t>
    </r>
  </si>
  <si>
    <r>
      <t>С орнаментом . Размер 86*54мм . 100 штук  в упаковке.</t>
    </r>
    <r>
      <rPr>
        <b/>
        <sz val="8"/>
        <rFont val="Calibri"/>
        <family val="2"/>
        <charset val="204"/>
        <scheme val="minor"/>
      </rPr>
      <t xml:space="preserve"> Цена за упак.</t>
    </r>
  </si>
  <si>
    <r>
      <t xml:space="preserve"> Размер 15,5*5,7 см . Поле для переноса: 14,2*4,5 см . 100 штук  в упаковке. </t>
    </r>
    <r>
      <rPr>
        <b/>
        <sz val="8"/>
        <rFont val="Calibri"/>
        <family val="2"/>
        <charset val="204"/>
        <scheme val="minor"/>
      </rPr>
      <t>Цена за упак.</t>
    </r>
  </si>
  <si>
    <t>Ваше  количество (золото ):</t>
  </si>
  <si>
    <t>Ваше  количество (серебро ):</t>
  </si>
  <si>
    <t xml:space="preserve">Закладка для книг  металл. ( золотая и серебряная) </t>
  </si>
  <si>
    <t xml:space="preserve">Открывалка для бутылок ( металл) </t>
  </si>
  <si>
    <t>Золото искр.</t>
  </si>
  <si>
    <t>Серебро  искр.</t>
  </si>
  <si>
    <t>Белая  искр.</t>
  </si>
  <si>
    <t xml:space="preserve">Чисто белая </t>
  </si>
  <si>
    <t xml:space="preserve">Пластина сублимационая алюминиевая </t>
  </si>
  <si>
    <t xml:space="preserve">Размер: 30*40 см </t>
  </si>
  <si>
    <t xml:space="preserve">Размер: 40*60 см </t>
  </si>
  <si>
    <t xml:space="preserve">Размер: 10*15 см </t>
  </si>
  <si>
    <t>Пластина сублимационая металлическая</t>
  </si>
  <si>
    <t>Минимальный  заказ всей продукции для сублимации на сумму 1000 долларов . При заказе только одного наименования продукции  ,минимальный заказ  оговаривается индивидуально.</t>
  </si>
  <si>
    <t>Пластины , визитки, зеркала и прочее</t>
  </si>
  <si>
    <t>Цена (юань) уп.</t>
  </si>
  <si>
    <t>Цена (юань)  уп.</t>
  </si>
  <si>
    <t>Сегодня  1 USD = 6,35 CNY (юань)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</si>
</sst>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8"/>
      <color theme="3"/>
      <name val="Calibri"/>
      <family val="2"/>
      <charset val="204"/>
      <scheme val="minor"/>
    </font>
    <font>
      <b/>
      <sz val="16"/>
      <color theme="3" tint="-0.24997711111789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206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70C0"/>
      <name val="Calibri"/>
      <family val="2"/>
      <charset val="204"/>
      <scheme val="minor"/>
    </font>
    <font>
      <b/>
      <sz val="12"/>
      <color theme="3" tint="0.39997558519241921"/>
      <name val="Calibri"/>
      <family val="2"/>
      <charset val="204"/>
      <scheme val="minor"/>
    </font>
    <font>
      <sz val="12"/>
      <name val="Calibri"/>
      <family val="2"/>
      <charset val="204"/>
    </font>
    <font>
      <u/>
      <sz val="12"/>
      <color theme="10"/>
      <name val="宋体"/>
      <charset val="134"/>
    </font>
    <font>
      <b/>
      <u/>
      <sz val="12"/>
      <color theme="10"/>
      <name val="Calibri"/>
      <family val="2"/>
      <charset val="204"/>
      <scheme val="minor"/>
    </font>
    <font>
      <b/>
      <sz val="12"/>
      <color indexed="10"/>
      <name val="Calibri"/>
      <family val="2"/>
      <charset val="204"/>
    </font>
    <font>
      <b/>
      <sz val="12"/>
      <name val="Calibri"/>
      <family val="2"/>
      <charset val="204"/>
    </font>
    <font>
      <sz val="12"/>
      <color rgb="FFFF0000"/>
      <name val="Calibri"/>
      <family val="2"/>
      <charset val="204"/>
      <scheme val="minor"/>
    </font>
    <font>
      <b/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8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39997558519241921"/>
        <bgColor indexed="64"/>
      </patternFill>
    </fill>
  </fills>
  <borders count="5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3">
    <xf numFmtId="0" fontId="0" fillId="0" borderId="0"/>
    <xf numFmtId="0" fontId="1" fillId="0" borderId="0">
      <alignment vertical="center"/>
    </xf>
    <xf numFmtId="0" fontId="20" fillId="0" borderId="0" applyNumberFormat="0" applyFill="0" applyBorder="0" applyAlignment="0" applyProtection="0">
      <alignment vertical="center"/>
    </xf>
  </cellStyleXfs>
  <cellXfs count="179">
    <xf numFmtId="0" fontId="0" fillId="0" borderId="0" xfId="0"/>
    <xf numFmtId="0" fontId="2" fillId="0" borderId="6" xfId="1" applyFont="1" applyBorder="1" applyAlignment="1">
      <alignment horizontal="center" vertical="center" wrapText="1"/>
    </xf>
    <xf numFmtId="0" fontId="3" fillId="0" borderId="8" xfId="1" applyFont="1" applyFill="1" applyBorder="1" applyAlignment="1">
      <alignment horizontal="center" vertical="center" wrapText="1"/>
    </xf>
    <xf numFmtId="0" fontId="4" fillId="0" borderId="9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1" xfId="1" applyFont="1" applyFill="1" applyBorder="1" applyAlignment="1">
      <alignment horizontal="center" vertical="center" wrapText="1"/>
    </xf>
    <xf numFmtId="0" fontId="4" fillId="0" borderId="13" xfId="1" applyFont="1" applyFill="1" applyBorder="1" applyAlignment="1">
      <alignment vertical="center" wrapText="1"/>
    </xf>
    <xf numFmtId="0" fontId="4" fillId="0" borderId="14" xfId="1" applyFont="1" applyFill="1" applyBorder="1" applyAlignment="1">
      <alignment horizontal="center" vertical="center" wrapText="1"/>
    </xf>
    <xf numFmtId="0" fontId="3" fillId="0" borderId="16" xfId="1" applyFont="1" applyFill="1" applyBorder="1" applyAlignment="1">
      <alignment horizontal="center" vertical="center" wrapText="1"/>
    </xf>
    <xf numFmtId="0" fontId="3" fillId="0" borderId="13" xfId="1" applyFont="1" applyFill="1" applyBorder="1" applyAlignment="1">
      <alignment vertical="center" wrapText="1"/>
    </xf>
    <xf numFmtId="0" fontId="3" fillId="0" borderId="14" xfId="1" applyFont="1" applyFill="1" applyBorder="1" applyAlignment="1">
      <alignment vertical="center" wrapText="1"/>
    </xf>
    <xf numFmtId="0" fontId="4" fillId="0" borderId="16" xfId="1" applyFont="1" applyFill="1" applyBorder="1" applyAlignment="1">
      <alignment horizontal="center" vertical="center" wrapText="1"/>
    </xf>
    <xf numFmtId="0" fontId="3" fillId="0" borderId="11" xfId="1" applyFont="1" applyFill="1" applyBorder="1" applyAlignment="1">
      <alignment horizontal="center" vertical="center" wrapText="1"/>
    </xf>
    <xf numFmtId="2" fontId="5" fillId="0" borderId="16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vertical="center" wrapText="1"/>
    </xf>
    <xf numFmtId="0" fontId="4" fillId="2" borderId="13" xfId="1" applyFont="1" applyFill="1" applyBorder="1">
      <alignment vertical="center"/>
    </xf>
    <xf numFmtId="2" fontId="3" fillId="2" borderId="16" xfId="1" applyNumberFormat="1" applyFont="1" applyFill="1" applyBorder="1" applyAlignment="1">
      <alignment horizontal="center" vertical="center" wrapText="1"/>
    </xf>
    <xf numFmtId="0" fontId="4" fillId="2" borderId="13" xfId="1" applyFont="1" applyFill="1" applyBorder="1" applyAlignment="1">
      <alignment vertical="center" wrapText="1"/>
    </xf>
    <xf numFmtId="2" fontId="3" fillId="0" borderId="16" xfId="1" applyNumberFormat="1" applyFont="1" applyFill="1" applyBorder="1" applyAlignment="1">
      <alignment horizontal="center" vertical="center" wrapText="1"/>
    </xf>
    <xf numFmtId="0" fontId="8" fillId="0" borderId="19" xfId="1" applyFont="1" applyFill="1" applyBorder="1">
      <alignment vertical="center"/>
    </xf>
    <xf numFmtId="2" fontId="9" fillId="0" borderId="21" xfId="1" applyNumberFormat="1" applyFont="1" applyFill="1" applyBorder="1" applyAlignment="1">
      <alignment horizontal="center" vertical="center" wrapText="1"/>
    </xf>
    <xf numFmtId="0" fontId="7" fillId="0" borderId="19" xfId="1" applyFont="1" applyFill="1" applyBorder="1" applyAlignment="1">
      <alignment vertical="center" wrapText="1"/>
    </xf>
    <xf numFmtId="1" fontId="9" fillId="0" borderId="20" xfId="1" applyNumberFormat="1" applyFont="1" applyFill="1" applyBorder="1" applyAlignment="1">
      <alignment horizontal="center" vertical="center" wrapText="1"/>
    </xf>
    <xf numFmtId="2" fontId="9" fillId="0" borderId="0" xfId="1" applyNumberFormat="1" applyFont="1" applyFill="1" applyBorder="1" applyAlignment="1">
      <alignment horizontal="center" vertical="center" wrapText="1"/>
    </xf>
    <xf numFmtId="0" fontId="4" fillId="0" borderId="13" xfId="1" applyFont="1" applyFill="1" applyBorder="1" applyAlignment="1">
      <alignment horizontal="center" vertical="center" wrapText="1"/>
    </xf>
    <xf numFmtId="2" fontId="5" fillId="0" borderId="24" xfId="1" applyNumberFormat="1" applyFont="1" applyFill="1" applyBorder="1" applyAlignment="1">
      <alignment horizontal="center" vertical="center" wrapText="1"/>
    </xf>
    <xf numFmtId="0" fontId="4" fillId="0" borderId="25" xfId="1" applyFont="1" applyFill="1" applyBorder="1" applyAlignment="1">
      <alignment horizontal="center" vertical="center" wrapText="1"/>
    </xf>
    <xf numFmtId="0" fontId="4" fillId="0" borderId="26" xfId="1" applyFont="1" applyFill="1" applyBorder="1" applyAlignment="1">
      <alignment horizontal="center" vertical="center" wrapText="1"/>
    </xf>
    <xf numFmtId="2" fontId="3" fillId="0" borderId="24" xfId="1" applyNumberFormat="1" applyFont="1" applyFill="1" applyBorder="1" applyAlignment="1">
      <alignment horizontal="center" vertical="center" wrapText="1"/>
    </xf>
    <xf numFmtId="0" fontId="4" fillId="2" borderId="25" xfId="1" applyFont="1" applyFill="1" applyBorder="1" applyAlignment="1">
      <alignment vertical="center" wrapText="1"/>
    </xf>
    <xf numFmtId="0" fontId="1" fillId="0" borderId="0" xfId="1" applyFill="1" applyBorder="1" applyAlignment="1">
      <alignment horizontal="center" vertical="center" wrapText="1"/>
    </xf>
    <xf numFmtId="1" fontId="9" fillId="0" borderId="0" xfId="1" applyNumberFormat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vertical="center" wrapText="1"/>
    </xf>
    <xf numFmtId="0" fontId="12" fillId="0" borderId="0" xfId="1" applyFont="1" applyFill="1" applyBorder="1" applyAlignment="1">
      <alignment horizontal="center" vertical="center" wrapText="1"/>
    </xf>
    <xf numFmtId="0" fontId="7" fillId="0" borderId="19" xfId="1" applyFont="1" applyFill="1" applyBorder="1">
      <alignment vertical="center"/>
    </xf>
    <xf numFmtId="0" fontId="3" fillId="0" borderId="9" xfId="1" applyFont="1" applyFill="1" applyBorder="1" applyAlignment="1">
      <alignment horizontal="center" vertical="center" wrapText="1"/>
    </xf>
    <xf numFmtId="0" fontId="4" fillId="0" borderId="14" xfId="1" applyFont="1" applyFill="1" applyBorder="1" applyAlignment="1">
      <alignment vertical="center" wrapText="1"/>
    </xf>
    <xf numFmtId="0" fontId="3" fillId="0" borderId="16" xfId="1" applyFont="1" applyFill="1" applyBorder="1" applyAlignment="1">
      <alignment vertical="center" wrapText="1"/>
    </xf>
    <xf numFmtId="0" fontId="4" fillId="2" borderId="26" xfId="1" applyFont="1" applyFill="1" applyBorder="1" applyAlignment="1">
      <alignment vertical="center" wrapText="1"/>
    </xf>
    <xf numFmtId="0" fontId="7" fillId="0" borderId="20" xfId="1" applyFont="1" applyFill="1" applyBorder="1" applyAlignment="1">
      <alignment vertical="center" wrapText="1"/>
    </xf>
    <xf numFmtId="0" fontId="7" fillId="0" borderId="20" xfId="1" applyFont="1" applyFill="1" applyBorder="1">
      <alignment vertical="center"/>
    </xf>
    <xf numFmtId="2" fontId="9" fillId="0" borderId="29" xfId="1" applyNumberFormat="1" applyFont="1" applyFill="1" applyBorder="1" applyAlignment="1">
      <alignment horizontal="center" vertical="center" wrapText="1"/>
    </xf>
    <xf numFmtId="0" fontId="4" fillId="0" borderId="15" xfId="1" applyFont="1" applyFill="1" applyBorder="1" applyAlignment="1">
      <alignment horizontal="center" vertical="center" wrapText="1"/>
    </xf>
    <xf numFmtId="2" fontId="5" fillId="0" borderId="15" xfId="1" applyNumberFormat="1" applyFont="1" applyFill="1" applyBorder="1" applyAlignment="1">
      <alignment horizontal="center" vertical="center" wrapText="1"/>
    </xf>
    <xf numFmtId="2" fontId="3" fillId="0" borderId="15" xfId="1" applyNumberFormat="1" applyFont="1" applyFill="1" applyBorder="1" applyAlignment="1">
      <alignment horizontal="center" vertical="center" wrapText="1"/>
    </xf>
    <xf numFmtId="2" fontId="3" fillId="0" borderId="17" xfId="1" applyNumberFormat="1" applyFont="1" applyFill="1" applyBorder="1" applyAlignment="1">
      <alignment horizontal="center" vertical="center" wrapText="1"/>
    </xf>
    <xf numFmtId="2" fontId="9" fillId="0" borderId="30" xfId="1" applyNumberFormat="1" applyFont="1" applyFill="1" applyBorder="1" applyAlignment="1">
      <alignment horizontal="center" vertical="center" wrapText="1"/>
    </xf>
    <xf numFmtId="0" fontId="4" fillId="2" borderId="14" xfId="1" applyFont="1" applyFill="1" applyBorder="1" applyAlignment="1">
      <alignment horizontal="center" vertical="center" wrapText="1"/>
    </xf>
    <xf numFmtId="2" fontId="5" fillId="0" borderId="17" xfId="1" applyNumberFormat="1" applyFont="1" applyFill="1" applyBorder="1" applyAlignment="1">
      <alignment horizontal="center" vertical="center" wrapText="1"/>
    </xf>
    <xf numFmtId="0" fontId="3" fillId="0" borderId="8" xfId="1" applyFont="1" applyFill="1" applyBorder="1" applyAlignment="1">
      <alignment vertical="center" wrapText="1"/>
    </xf>
    <xf numFmtId="0" fontId="3" fillId="0" borderId="19" xfId="1" applyFont="1" applyFill="1" applyBorder="1" applyAlignment="1">
      <alignment vertical="center" wrapText="1"/>
    </xf>
    <xf numFmtId="0" fontId="9" fillId="0" borderId="20" xfId="1" applyNumberFormat="1" applyFont="1" applyFill="1" applyBorder="1" applyAlignment="1">
      <alignment horizontal="center" vertical="center" wrapText="1"/>
    </xf>
    <xf numFmtId="0" fontId="3" fillId="0" borderId="13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 wrapText="1"/>
    </xf>
    <xf numFmtId="0" fontId="3" fillId="0" borderId="14" xfId="1" applyFont="1" applyFill="1" applyBorder="1" applyAlignment="1">
      <alignment horizontal="center" vertical="center" wrapText="1"/>
    </xf>
    <xf numFmtId="0" fontId="6" fillId="3" borderId="14" xfId="1" applyFont="1" applyFill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 wrapText="1"/>
    </xf>
    <xf numFmtId="2" fontId="6" fillId="4" borderId="14" xfId="1" applyNumberFormat="1" applyFont="1" applyFill="1" applyBorder="1" applyAlignment="1" applyProtection="1">
      <alignment horizontal="center" vertical="center" wrapText="1"/>
      <protection locked="0"/>
    </xf>
    <xf numFmtId="1" fontId="6" fillId="4" borderId="14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19" xfId="1" applyFont="1" applyFill="1" applyBorder="1" applyAlignment="1">
      <alignment vertical="center" wrapText="1"/>
    </xf>
    <xf numFmtId="0" fontId="4" fillId="0" borderId="13" xfId="1" applyFont="1" applyFill="1" applyBorder="1" applyAlignment="1">
      <alignment horizontal="left" vertical="center" wrapText="1"/>
    </xf>
    <xf numFmtId="0" fontId="4" fillId="0" borderId="25" xfId="1" applyFont="1" applyFill="1" applyBorder="1" applyAlignment="1">
      <alignment horizontal="left" vertical="center" wrapText="1"/>
    </xf>
    <xf numFmtId="0" fontId="3" fillId="0" borderId="10" xfId="1" applyFont="1" applyFill="1" applyBorder="1" applyAlignment="1">
      <alignment horizontal="center" vertical="center" wrapText="1"/>
    </xf>
    <xf numFmtId="2" fontId="3" fillId="0" borderId="30" xfId="1" applyNumberFormat="1" applyFont="1" applyFill="1" applyBorder="1" applyAlignment="1">
      <alignment horizontal="center" vertical="center" wrapText="1"/>
    </xf>
    <xf numFmtId="2" fontId="3" fillId="0" borderId="21" xfId="1" applyNumberFormat="1" applyFont="1" applyFill="1" applyBorder="1" applyAlignment="1">
      <alignment horizontal="center" vertical="center" wrapText="1"/>
    </xf>
    <xf numFmtId="0" fontId="8" fillId="0" borderId="0" xfId="1" applyFont="1" applyFill="1" applyBorder="1">
      <alignment vertical="center"/>
    </xf>
    <xf numFmtId="2" fontId="3" fillId="0" borderId="0" xfId="1" applyNumberFormat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1" fillId="0" borderId="40" xfId="2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top"/>
    </xf>
    <xf numFmtId="0" fontId="24" fillId="0" borderId="40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 wrapText="1"/>
    </xf>
    <xf numFmtId="0" fontId="7" fillId="0" borderId="1" xfId="0" applyFont="1" applyBorder="1" applyAlignment="1"/>
    <xf numFmtId="0" fontId="7" fillId="0" borderId="0" xfId="0" applyFont="1" applyAlignment="1"/>
    <xf numFmtId="0" fontId="13" fillId="0" borderId="7" xfId="0" applyFont="1" applyBorder="1" applyAlignment="1">
      <alignment horizontal="center" vertical="center"/>
    </xf>
    <xf numFmtId="0" fontId="7" fillId="0" borderId="12" xfId="0" applyFont="1" applyBorder="1" applyAlignment="1"/>
    <xf numFmtId="0" fontId="13" fillId="0" borderId="18" xfId="0" applyFont="1" applyFill="1" applyBorder="1" applyAlignment="1"/>
    <xf numFmtId="0" fontId="0" fillId="0" borderId="0" xfId="0" applyAlignment="1"/>
    <xf numFmtId="2" fontId="4" fillId="0" borderId="16" xfId="1" applyNumberFormat="1" applyFont="1" applyFill="1" applyBorder="1" applyAlignment="1">
      <alignment horizontal="center" vertical="center" wrapText="1"/>
    </xf>
    <xf numFmtId="2" fontId="9" fillId="0" borderId="20" xfId="1" applyNumberFormat="1" applyFont="1" applyFill="1" applyBorder="1" applyAlignment="1">
      <alignment horizontal="center" vertical="center" wrapText="1"/>
    </xf>
    <xf numFmtId="2" fontId="3" fillId="5" borderId="14" xfId="1" applyNumberFormat="1" applyFont="1" applyFill="1" applyBorder="1" applyAlignment="1" applyProtection="1">
      <alignment horizontal="center" vertical="center" wrapText="1"/>
      <protection locked="0"/>
    </xf>
    <xf numFmtId="2" fontId="3" fillId="5" borderId="26" xfId="1" applyNumberFormat="1" applyFont="1" applyFill="1" applyBorder="1" applyAlignment="1" applyProtection="1">
      <alignment horizontal="center" vertical="center" wrapText="1"/>
      <protection locked="0"/>
    </xf>
    <xf numFmtId="2" fontId="4" fillId="5" borderId="14" xfId="1" applyNumberFormat="1" applyFont="1" applyFill="1" applyBorder="1" applyAlignment="1" applyProtection="1">
      <alignment horizontal="center" vertical="center" wrapText="1"/>
      <protection locked="0"/>
    </xf>
    <xf numFmtId="2" fontId="5" fillId="5" borderId="14" xfId="1" applyNumberFormat="1" applyFont="1" applyFill="1" applyBorder="1" applyAlignment="1" applyProtection="1">
      <alignment horizontal="center" vertical="center" wrapText="1"/>
      <protection locked="0"/>
    </xf>
    <xf numFmtId="2" fontId="9" fillId="0" borderId="21" xfId="1" applyNumberFormat="1" applyFont="1" applyFill="1" applyBorder="1" applyAlignment="1">
      <alignment horizontal="center" vertical="center"/>
    </xf>
    <xf numFmtId="2" fontId="3" fillId="5" borderId="16" xfId="1" applyNumberFormat="1" applyFont="1" applyFill="1" applyBorder="1" applyAlignment="1" applyProtection="1">
      <alignment horizontal="center" vertical="center" wrapText="1"/>
      <protection locked="0"/>
    </xf>
    <xf numFmtId="2" fontId="3" fillId="2" borderId="15" xfId="1" applyNumberFormat="1" applyFont="1" applyFill="1" applyBorder="1" applyAlignment="1">
      <alignment horizontal="center" vertical="center" wrapText="1"/>
    </xf>
    <xf numFmtId="2" fontId="6" fillId="4" borderId="26" xfId="1" applyNumberFormat="1" applyFont="1" applyFill="1" applyBorder="1" applyAlignment="1" applyProtection="1">
      <alignment horizontal="center" vertical="center" wrapText="1"/>
      <protection locked="0"/>
    </xf>
    <xf numFmtId="0" fontId="27" fillId="0" borderId="39" xfId="0" applyFont="1" applyBorder="1" applyAlignment="1">
      <alignment horizontal="center" vertical="center"/>
    </xf>
    <xf numFmtId="0" fontId="3" fillId="0" borderId="0" xfId="1" applyFont="1" applyFill="1" applyBorder="1" applyAlignment="1">
      <alignment horizontal="center" vertical="center" wrapText="1"/>
    </xf>
    <xf numFmtId="0" fontId="7" fillId="0" borderId="23" xfId="0" applyFont="1" applyBorder="1" applyAlignment="1"/>
    <xf numFmtId="0" fontId="16" fillId="0" borderId="28" xfId="1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 wrapText="1"/>
    </xf>
    <xf numFmtId="0" fontId="3" fillId="0" borderId="27" xfId="1" applyFont="1" applyFill="1" applyBorder="1" applyAlignment="1">
      <alignment horizontal="center" vertical="center" wrapText="1"/>
    </xf>
    <xf numFmtId="0" fontId="1" fillId="0" borderId="28" xfId="1" applyFill="1" applyBorder="1" applyAlignment="1">
      <alignment horizontal="center" vertical="center" wrapText="1"/>
    </xf>
    <xf numFmtId="0" fontId="3" fillId="0" borderId="7" xfId="1" applyFont="1" applyFill="1" applyBorder="1" applyAlignment="1">
      <alignment horizontal="center" vertical="center" wrapText="1"/>
    </xf>
    <xf numFmtId="0" fontId="3" fillId="0" borderId="12" xfId="1" applyFont="1" applyFill="1" applyBorder="1" applyAlignment="1">
      <alignment horizontal="center" vertical="center" wrapText="1"/>
    </xf>
    <xf numFmtId="0" fontId="1" fillId="0" borderId="18" xfId="1" applyFill="1" applyBorder="1" applyAlignment="1">
      <alignment horizontal="center" vertical="center" wrapText="1"/>
    </xf>
    <xf numFmtId="0" fontId="14" fillId="0" borderId="2" xfId="1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36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2" fontId="0" fillId="0" borderId="6" xfId="0" applyNumberFormat="1" applyBorder="1" applyAlignment="1">
      <alignment horizontal="center"/>
    </xf>
    <xf numFmtId="0" fontId="0" fillId="0" borderId="37" xfId="0" applyBorder="1" applyAlignment="1">
      <alignment horizontal="center"/>
    </xf>
    <xf numFmtId="2" fontId="0" fillId="0" borderId="4" xfId="0" applyNumberForma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1" fillId="0" borderId="14" xfId="1" applyBorder="1" applyAlignment="1">
      <alignment vertical="center"/>
    </xf>
    <xf numFmtId="0" fontId="0" fillId="0" borderId="47" xfId="0" applyBorder="1" applyAlignment="1">
      <alignment vertical="center"/>
    </xf>
    <xf numFmtId="0" fontId="1" fillId="0" borderId="12" xfId="1" applyFill="1" applyBorder="1" applyAlignment="1">
      <alignment horizontal="center" vertical="center" wrapText="1"/>
    </xf>
    <xf numFmtId="0" fontId="3" fillId="0" borderId="18" xfId="1" applyFont="1" applyFill="1" applyBorder="1" applyAlignment="1">
      <alignment horizontal="center" vertical="center" wrapText="1"/>
    </xf>
    <xf numFmtId="0" fontId="3" fillId="0" borderId="31" xfId="1" applyFont="1" applyFill="1" applyBorder="1" applyAlignment="1">
      <alignment horizontal="center" vertical="center" wrapText="1"/>
    </xf>
    <xf numFmtId="0" fontId="3" fillId="0" borderId="32" xfId="1" applyFont="1" applyFill="1" applyBorder="1" applyAlignment="1">
      <alignment horizontal="center" vertical="center" wrapText="1"/>
    </xf>
    <xf numFmtId="0" fontId="1" fillId="0" borderId="33" xfId="1" applyFill="1" applyBorder="1" applyAlignment="1">
      <alignment horizontal="center" vertical="center" wrapText="1"/>
    </xf>
    <xf numFmtId="0" fontId="7" fillId="0" borderId="18" xfId="1" applyFont="1" applyFill="1" applyBorder="1" applyAlignment="1">
      <alignment horizontal="center" vertical="center" wrapText="1"/>
    </xf>
    <xf numFmtId="0" fontId="2" fillId="0" borderId="13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 wrapText="1"/>
    </xf>
    <xf numFmtId="0" fontId="1" fillId="0" borderId="5" xfId="1" applyBorder="1" applyAlignment="1">
      <alignment horizontal="center" vertical="center" wrapText="1"/>
    </xf>
    <xf numFmtId="0" fontId="3" fillId="0" borderId="48" xfId="1" applyFont="1" applyFill="1" applyBorder="1" applyAlignment="1">
      <alignment horizontal="center" vertical="center" wrapText="1"/>
    </xf>
    <xf numFmtId="0" fontId="3" fillId="0" borderId="47" xfId="1" applyFont="1" applyFill="1" applyBorder="1" applyAlignment="1">
      <alignment horizontal="center" vertical="center" wrapText="1"/>
    </xf>
    <xf numFmtId="0" fontId="3" fillId="0" borderId="49" xfId="1" applyFont="1" applyFill="1" applyBorder="1" applyAlignment="1">
      <alignment horizontal="center" vertical="center" wrapText="1"/>
    </xf>
    <xf numFmtId="0" fontId="3" fillId="0" borderId="23" xfId="1" applyFont="1" applyFill="1" applyBorder="1" applyAlignment="1">
      <alignment horizontal="center" vertical="center" wrapText="1"/>
    </xf>
    <xf numFmtId="0" fontId="11" fillId="0" borderId="0" xfId="1" applyFont="1" applyFill="1" applyBorder="1" applyAlignment="1">
      <alignment horizontal="center" vertical="center" wrapText="1"/>
    </xf>
    <xf numFmtId="0" fontId="0" fillId="0" borderId="14" xfId="0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43" xfId="0" applyBorder="1" applyAlignment="1">
      <alignment horizontal="left" vertical="center" wrapText="1"/>
    </xf>
    <xf numFmtId="0" fontId="0" fillId="0" borderId="43" xfId="0" applyBorder="1" applyAlignment="1">
      <alignment horizontal="left" vertical="center"/>
    </xf>
    <xf numFmtId="0" fontId="0" fillId="0" borderId="47" xfId="0" applyBorder="1" applyAlignment="1">
      <alignment horizontal="left" vertical="center"/>
    </xf>
    <xf numFmtId="0" fontId="3" fillId="0" borderId="5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 wrapText="1"/>
    </xf>
    <xf numFmtId="0" fontId="1" fillId="0" borderId="22" xfId="1" applyFill="1" applyBorder="1" applyAlignment="1">
      <alignment horizontal="center" vertical="center" wrapText="1"/>
    </xf>
    <xf numFmtId="0" fontId="14" fillId="0" borderId="22" xfId="1" applyFont="1" applyFill="1" applyBorder="1" applyAlignment="1">
      <alignment horizontal="center" vertical="center" wrapText="1"/>
    </xf>
    <xf numFmtId="0" fontId="14" fillId="0" borderId="5" xfId="1" applyFont="1" applyFill="1" applyBorder="1" applyAlignment="1">
      <alignment horizontal="center" vertical="center" wrapText="1"/>
    </xf>
    <xf numFmtId="0" fontId="3" fillId="0" borderId="33" xfId="1" applyFont="1" applyFill="1" applyBorder="1" applyAlignment="1">
      <alignment horizontal="center" vertical="center" wrapText="1"/>
    </xf>
    <xf numFmtId="0" fontId="0" fillId="0" borderId="14" xfId="0" applyBorder="1" applyAlignment="1"/>
    <xf numFmtId="0" fontId="0" fillId="0" borderId="47" xfId="0" applyBorder="1" applyAlignment="1"/>
    <xf numFmtId="0" fontId="0" fillId="0" borderId="14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2" fillId="0" borderId="13" xfId="1" applyFont="1" applyBorder="1" applyAlignment="1" applyProtection="1">
      <alignment horizontal="center" vertical="center" wrapText="1"/>
      <protection locked="0"/>
    </xf>
    <xf numFmtId="0" fontId="2" fillId="0" borderId="27" xfId="1" applyFont="1" applyBorder="1" applyAlignment="1">
      <alignment horizontal="center" vertical="center" wrapText="1"/>
    </xf>
    <xf numFmtId="0" fontId="1" fillId="0" borderId="0" xfId="1" applyBorder="1" applyAlignment="1">
      <alignment horizontal="center" vertical="center" wrapText="1"/>
    </xf>
    <xf numFmtId="2" fontId="7" fillId="0" borderId="20" xfId="0" applyNumberFormat="1" applyFont="1" applyBorder="1" applyAlignment="1"/>
    <xf numFmtId="0" fontId="0" fillId="0" borderId="45" xfId="0" applyBorder="1" applyAlignment="1"/>
    <xf numFmtId="0" fontId="0" fillId="0" borderId="46" xfId="0" applyBorder="1" applyAlignment="1"/>
    <xf numFmtId="0" fontId="7" fillId="0" borderId="2" xfId="0" applyFont="1" applyBorder="1" applyAlignment="1">
      <alignment wrapText="1"/>
    </xf>
    <xf numFmtId="0" fontId="7" fillId="0" borderId="2" xfId="0" applyFont="1" applyBorder="1" applyAlignment="1"/>
    <xf numFmtId="0" fontId="7" fillId="0" borderId="3" xfId="0" applyFont="1" applyBorder="1" applyAlignment="1"/>
    <xf numFmtId="0" fontId="15" fillId="0" borderId="22" xfId="0" applyFont="1" applyBorder="1" applyAlignment="1">
      <alignment horizontal="center" vertical="center"/>
    </xf>
    <xf numFmtId="0" fontId="7" fillId="0" borderId="2" xfId="0" applyFont="1" applyBorder="1" applyAlignment="1" applyProtection="1">
      <protection locked="0"/>
    </xf>
    <xf numFmtId="0" fontId="7" fillId="0" borderId="3" xfId="0" applyFont="1" applyBorder="1" applyAlignment="1" applyProtection="1">
      <protection locked="0"/>
    </xf>
    <xf numFmtId="0" fontId="13" fillId="0" borderId="9" xfId="0" applyFont="1" applyBorder="1" applyAlignment="1">
      <alignment horizontal="center"/>
    </xf>
    <xf numFmtId="0" fontId="13" fillId="0" borderId="41" xfId="0" applyFont="1" applyBorder="1" applyAlignment="1">
      <alignment horizontal="center"/>
    </xf>
    <xf numFmtId="0" fontId="13" fillId="0" borderId="42" xfId="0" applyFont="1" applyBorder="1" applyAlignment="1">
      <alignment horizontal="center"/>
    </xf>
    <xf numFmtId="2" fontId="7" fillId="0" borderId="14" xfId="0" applyNumberFormat="1" applyFont="1" applyBorder="1" applyAlignment="1"/>
    <xf numFmtId="2" fontId="7" fillId="0" borderId="43" xfId="0" applyNumberFormat="1" applyFont="1" applyBorder="1" applyAlignment="1"/>
    <xf numFmtId="2" fontId="7" fillId="0" borderId="44" xfId="0" applyNumberFormat="1" applyFont="1" applyBorder="1" applyAlignment="1"/>
    <xf numFmtId="0" fontId="7" fillId="0" borderId="43" xfId="0" applyFont="1" applyBorder="1" applyAlignment="1"/>
    <xf numFmtId="0" fontId="7" fillId="0" borderId="44" xfId="0" applyFont="1" applyBorder="1" applyAlignment="1"/>
    <xf numFmtId="2" fontId="7" fillId="0" borderId="14" xfId="0" applyNumberFormat="1" applyFont="1" applyBorder="1" applyAlignment="1">
      <alignment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0" Type="http://schemas.openxmlformats.org/officeDocument/2006/relationships/image" Target="../media/image21.jpeg"/><Relationship Id="rId21" Type="http://schemas.openxmlformats.org/officeDocument/2006/relationships/image" Target="../media/image22.jpeg"/><Relationship Id="rId22" Type="http://schemas.openxmlformats.org/officeDocument/2006/relationships/image" Target="../media/image23.jpeg"/><Relationship Id="rId23" Type="http://schemas.openxmlformats.org/officeDocument/2006/relationships/image" Target="../media/image24.jpg"/><Relationship Id="rId24" Type="http://schemas.openxmlformats.org/officeDocument/2006/relationships/image" Target="../media/image25.jpeg"/><Relationship Id="rId25" Type="http://schemas.openxmlformats.org/officeDocument/2006/relationships/image" Target="../media/image26.jpeg"/><Relationship Id="rId26" Type="http://schemas.openxmlformats.org/officeDocument/2006/relationships/image" Target="../media/image27.jpeg"/><Relationship Id="rId27" Type="http://schemas.openxmlformats.org/officeDocument/2006/relationships/image" Target="../media/image28.jpeg"/><Relationship Id="rId28" Type="http://schemas.openxmlformats.org/officeDocument/2006/relationships/image" Target="../media/image29.jpeg"/><Relationship Id="rId29" Type="http://schemas.openxmlformats.org/officeDocument/2006/relationships/image" Target="../media/image30.jpg"/><Relationship Id="rId1" Type="http://schemas.openxmlformats.org/officeDocument/2006/relationships/image" Target="../media/image2.jpeg"/><Relationship Id="rId2" Type="http://schemas.openxmlformats.org/officeDocument/2006/relationships/image" Target="../media/image3.jpeg"/><Relationship Id="rId3" Type="http://schemas.openxmlformats.org/officeDocument/2006/relationships/image" Target="../media/image4.jpg"/><Relationship Id="rId4" Type="http://schemas.openxmlformats.org/officeDocument/2006/relationships/image" Target="../media/image5.jpeg"/><Relationship Id="rId5" Type="http://schemas.openxmlformats.org/officeDocument/2006/relationships/image" Target="../media/image6.jpeg"/><Relationship Id="rId30" Type="http://schemas.openxmlformats.org/officeDocument/2006/relationships/image" Target="../media/image31.jpeg"/><Relationship Id="rId31" Type="http://schemas.openxmlformats.org/officeDocument/2006/relationships/image" Target="../media/image32.jpeg"/><Relationship Id="rId32" Type="http://schemas.openxmlformats.org/officeDocument/2006/relationships/image" Target="../media/image33.jpeg"/><Relationship Id="rId9" Type="http://schemas.openxmlformats.org/officeDocument/2006/relationships/image" Target="../media/image10.jpeg"/><Relationship Id="rId6" Type="http://schemas.openxmlformats.org/officeDocument/2006/relationships/image" Target="../media/image7.jpeg"/><Relationship Id="rId7" Type="http://schemas.openxmlformats.org/officeDocument/2006/relationships/image" Target="../media/image8.jpeg"/><Relationship Id="rId8" Type="http://schemas.openxmlformats.org/officeDocument/2006/relationships/image" Target="../media/image9.jpeg"/><Relationship Id="rId33" Type="http://schemas.openxmlformats.org/officeDocument/2006/relationships/image" Target="../media/image34.jpeg"/><Relationship Id="rId34" Type="http://schemas.openxmlformats.org/officeDocument/2006/relationships/image" Target="../media/image35.jpeg"/><Relationship Id="rId35" Type="http://schemas.openxmlformats.org/officeDocument/2006/relationships/image" Target="../media/image36.jpg"/><Relationship Id="rId36" Type="http://schemas.openxmlformats.org/officeDocument/2006/relationships/image" Target="../media/image37.jpeg"/><Relationship Id="rId10" Type="http://schemas.openxmlformats.org/officeDocument/2006/relationships/image" Target="../media/image11.jpeg"/><Relationship Id="rId11" Type="http://schemas.openxmlformats.org/officeDocument/2006/relationships/image" Target="../media/image12.jpeg"/><Relationship Id="rId12" Type="http://schemas.openxmlformats.org/officeDocument/2006/relationships/image" Target="../media/image13.jpg"/><Relationship Id="rId13" Type="http://schemas.openxmlformats.org/officeDocument/2006/relationships/image" Target="../media/image14.jpeg"/><Relationship Id="rId14" Type="http://schemas.openxmlformats.org/officeDocument/2006/relationships/image" Target="../media/image15.jpg"/><Relationship Id="rId15" Type="http://schemas.openxmlformats.org/officeDocument/2006/relationships/image" Target="../media/image16.jpeg"/><Relationship Id="rId16" Type="http://schemas.openxmlformats.org/officeDocument/2006/relationships/image" Target="../media/image17.jpeg"/><Relationship Id="rId17" Type="http://schemas.openxmlformats.org/officeDocument/2006/relationships/image" Target="../media/image18.jpeg"/><Relationship Id="rId18" Type="http://schemas.openxmlformats.org/officeDocument/2006/relationships/image" Target="../media/image19.jpeg"/><Relationship Id="rId19" Type="http://schemas.openxmlformats.org/officeDocument/2006/relationships/image" Target="../media/image20.jpeg"/><Relationship Id="rId37" Type="http://schemas.openxmlformats.org/officeDocument/2006/relationships/image" Target="../media/image38.jpeg"/><Relationship Id="rId38" Type="http://schemas.openxmlformats.org/officeDocument/2006/relationships/image" Target="../media/image39.jpe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48.jpeg"/><Relationship Id="rId20" Type="http://schemas.openxmlformats.org/officeDocument/2006/relationships/image" Target="../media/image59.JPG"/><Relationship Id="rId21" Type="http://schemas.openxmlformats.org/officeDocument/2006/relationships/image" Target="../media/image60.jpeg"/><Relationship Id="rId22" Type="http://schemas.openxmlformats.org/officeDocument/2006/relationships/image" Target="../media/image61.jpg"/><Relationship Id="rId23" Type="http://schemas.openxmlformats.org/officeDocument/2006/relationships/image" Target="../media/image62.jpeg"/><Relationship Id="rId10" Type="http://schemas.openxmlformats.org/officeDocument/2006/relationships/image" Target="../media/image49.jpeg"/><Relationship Id="rId11" Type="http://schemas.openxmlformats.org/officeDocument/2006/relationships/image" Target="../media/image50.jpeg"/><Relationship Id="rId12" Type="http://schemas.openxmlformats.org/officeDocument/2006/relationships/image" Target="../media/image51.JPG"/><Relationship Id="rId13" Type="http://schemas.openxmlformats.org/officeDocument/2006/relationships/image" Target="../media/image52.JPG"/><Relationship Id="rId14" Type="http://schemas.openxmlformats.org/officeDocument/2006/relationships/image" Target="../media/image53.JPG"/><Relationship Id="rId15" Type="http://schemas.openxmlformats.org/officeDocument/2006/relationships/image" Target="../media/image54.JPG"/><Relationship Id="rId16" Type="http://schemas.openxmlformats.org/officeDocument/2006/relationships/image" Target="../media/image55.JPG"/><Relationship Id="rId17" Type="http://schemas.openxmlformats.org/officeDocument/2006/relationships/image" Target="../media/image56.JPG"/><Relationship Id="rId18" Type="http://schemas.openxmlformats.org/officeDocument/2006/relationships/image" Target="../media/image57.JPG"/><Relationship Id="rId19" Type="http://schemas.openxmlformats.org/officeDocument/2006/relationships/image" Target="../media/image58.JPG"/><Relationship Id="rId1" Type="http://schemas.openxmlformats.org/officeDocument/2006/relationships/image" Target="../media/image40.jpeg"/><Relationship Id="rId2" Type="http://schemas.openxmlformats.org/officeDocument/2006/relationships/image" Target="../media/image41.jpeg"/><Relationship Id="rId3" Type="http://schemas.openxmlformats.org/officeDocument/2006/relationships/image" Target="../media/image42.jpeg"/><Relationship Id="rId4" Type="http://schemas.openxmlformats.org/officeDocument/2006/relationships/image" Target="../media/image43.jpeg"/><Relationship Id="rId5" Type="http://schemas.openxmlformats.org/officeDocument/2006/relationships/image" Target="../media/image44.jpeg"/><Relationship Id="rId6" Type="http://schemas.openxmlformats.org/officeDocument/2006/relationships/image" Target="../media/image45.jpeg"/><Relationship Id="rId7" Type="http://schemas.openxmlformats.org/officeDocument/2006/relationships/image" Target="../media/image46.jpeg"/><Relationship Id="rId8" Type="http://schemas.openxmlformats.org/officeDocument/2006/relationships/image" Target="../media/image47.jpe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70.jpg"/><Relationship Id="rId20" Type="http://schemas.openxmlformats.org/officeDocument/2006/relationships/image" Target="../media/image81.jpg"/><Relationship Id="rId21" Type="http://schemas.openxmlformats.org/officeDocument/2006/relationships/image" Target="../media/image82.jpg"/><Relationship Id="rId22" Type="http://schemas.openxmlformats.org/officeDocument/2006/relationships/image" Target="../media/image83.jpeg"/><Relationship Id="rId10" Type="http://schemas.openxmlformats.org/officeDocument/2006/relationships/image" Target="../media/image71.jpg"/><Relationship Id="rId11" Type="http://schemas.openxmlformats.org/officeDocument/2006/relationships/image" Target="../media/image72.jpg"/><Relationship Id="rId12" Type="http://schemas.openxmlformats.org/officeDocument/2006/relationships/image" Target="../media/image73.jpg"/><Relationship Id="rId13" Type="http://schemas.openxmlformats.org/officeDocument/2006/relationships/image" Target="../media/image74.jpeg"/><Relationship Id="rId14" Type="http://schemas.openxmlformats.org/officeDocument/2006/relationships/image" Target="../media/image75.jpeg"/><Relationship Id="rId15" Type="http://schemas.openxmlformats.org/officeDocument/2006/relationships/image" Target="../media/image76.jpg"/><Relationship Id="rId16" Type="http://schemas.openxmlformats.org/officeDocument/2006/relationships/image" Target="../media/image77.jpg"/><Relationship Id="rId17" Type="http://schemas.openxmlformats.org/officeDocument/2006/relationships/image" Target="../media/image78.jpg"/><Relationship Id="rId18" Type="http://schemas.openxmlformats.org/officeDocument/2006/relationships/image" Target="../media/image79.jpg"/><Relationship Id="rId19" Type="http://schemas.openxmlformats.org/officeDocument/2006/relationships/image" Target="../media/image80.jpg"/><Relationship Id="rId1" Type="http://schemas.openxmlformats.org/officeDocument/2006/relationships/image" Target="../media/image62.jpeg"/><Relationship Id="rId2" Type="http://schemas.openxmlformats.org/officeDocument/2006/relationships/image" Target="../media/image63.jpg"/><Relationship Id="rId3" Type="http://schemas.openxmlformats.org/officeDocument/2006/relationships/image" Target="../media/image64.jpg"/><Relationship Id="rId4" Type="http://schemas.openxmlformats.org/officeDocument/2006/relationships/image" Target="../media/image65.jpeg"/><Relationship Id="rId5" Type="http://schemas.openxmlformats.org/officeDocument/2006/relationships/image" Target="../media/image66.jpeg"/><Relationship Id="rId6" Type="http://schemas.openxmlformats.org/officeDocument/2006/relationships/image" Target="../media/image67.jpeg"/><Relationship Id="rId7" Type="http://schemas.openxmlformats.org/officeDocument/2006/relationships/image" Target="../media/image68.jpg"/><Relationship Id="rId8" Type="http://schemas.openxmlformats.org/officeDocument/2006/relationships/image" Target="../media/image69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1581150</xdr:colOff>
      <xdr:row>0</xdr:row>
      <xdr:rowOff>609601</xdr:rowOff>
    </xdr:to>
    <xdr:grpSp>
      <xdr:nvGrpSpPr>
        <xdr:cNvPr id="5" name="Group 1"/>
        <xdr:cNvGrpSpPr>
          <a:grpSpLocks/>
        </xdr:cNvGrpSpPr>
      </xdr:nvGrpSpPr>
      <xdr:grpSpPr bwMode="auto">
        <a:xfrm>
          <a:off x="0" y="1"/>
          <a:ext cx="1581150" cy="609600"/>
          <a:chOff x="108723675" y="109482600"/>
          <a:chExt cx="1170000" cy="474273"/>
        </a:xfrm>
      </xdr:grpSpPr>
      <xdr:pic>
        <xdr:nvPicPr>
          <xdr:cNvPr id="6" name="Picture 2" descr="299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23675" y="109482600"/>
            <a:ext cx="652125" cy="474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" name="Text Box 3"/>
          <xdr:cNvSpPr txBox="1">
            <a:spLocks noChangeArrowheads="1"/>
          </xdr:cNvSpPr>
        </xdr:nvSpPr>
        <xdr:spPr bwMode="auto">
          <a:xfrm>
            <a:off x="109245241" y="109576017"/>
            <a:ext cx="648434" cy="323368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1">
              <a:defRPr sz="1000"/>
            </a:pPr>
            <a:r>
              <a:rPr lang="en-US" sz="1600" b="0" i="0" strike="noStrike">
                <a:solidFill>
                  <a:srgbClr val="000000"/>
                </a:solidFill>
                <a:latin typeface="Broadway"/>
              </a:rPr>
              <a:t>ELCO</a:t>
            </a: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4</xdr:row>
      <xdr:rowOff>209550</xdr:rowOff>
    </xdr:from>
    <xdr:to>
      <xdr:col>0</xdr:col>
      <xdr:colOff>1332379</xdr:colOff>
      <xdr:row>7</xdr:row>
      <xdr:rowOff>19049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352550"/>
          <a:ext cx="1256178" cy="1123949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4</xdr:row>
      <xdr:rowOff>76199</xdr:rowOff>
    </xdr:from>
    <xdr:to>
      <xdr:col>4</xdr:col>
      <xdr:colOff>1501589</xdr:colOff>
      <xdr:row>6</xdr:row>
      <xdr:rowOff>609600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5" y="1219199"/>
          <a:ext cx="1234889" cy="1104901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6</xdr:row>
      <xdr:rowOff>657225</xdr:rowOff>
    </xdr:from>
    <xdr:to>
      <xdr:col>4</xdr:col>
      <xdr:colOff>1674083</xdr:colOff>
      <xdr:row>12</xdr:row>
      <xdr:rowOff>95250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3676650"/>
          <a:ext cx="1569308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14</xdr:row>
      <xdr:rowOff>85725</xdr:rowOff>
    </xdr:from>
    <xdr:to>
      <xdr:col>0</xdr:col>
      <xdr:colOff>1325656</xdr:colOff>
      <xdr:row>16</xdr:row>
      <xdr:rowOff>581025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257675"/>
          <a:ext cx="1192306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16</xdr:row>
      <xdr:rowOff>825750</xdr:rowOff>
    </xdr:from>
    <xdr:to>
      <xdr:col>0</xdr:col>
      <xdr:colOff>1600199</xdr:colOff>
      <xdr:row>22</xdr:row>
      <xdr:rowOff>142875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5569200"/>
          <a:ext cx="1571625" cy="142215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14</xdr:row>
      <xdr:rowOff>123825</xdr:rowOff>
    </xdr:from>
    <xdr:to>
      <xdr:col>4</xdr:col>
      <xdr:colOff>1546412</xdr:colOff>
      <xdr:row>16</xdr:row>
      <xdr:rowOff>714375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2075" y="4295775"/>
          <a:ext cx="1298762" cy="116205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85723</xdr:colOff>
      <xdr:row>16</xdr:row>
      <xdr:rowOff>812732</xdr:rowOff>
    </xdr:from>
    <xdr:to>
      <xdr:col>4</xdr:col>
      <xdr:colOff>1745190</xdr:colOff>
      <xdr:row>22</xdr:row>
      <xdr:rowOff>161924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48" y="5556182"/>
          <a:ext cx="1659467" cy="145421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24</xdr:row>
      <xdr:rowOff>103270</xdr:rowOff>
    </xdr:from>
    <xdr:to>
      <xdr:col>0</xdr:col>
      <xdr:colOff>1257300</xdr:colOff>
      <xdr:row>26</xdr:row>
      <xdr:rowOff>571499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008895"/>
          <a:ext cx="1162050" cy="1039729"/>
        </a:xfrm>
        <a:prstGeom prst="rect">
          <a:avLst/>
        </a:prstGeom>
      </xdr:spPr>
    </xdr:pic>
    <xdr:clientData/>
  </xdr:twoCellAnchor>
  <xdr:twoCellAnchor editAs="oneCell">
    <xdr:from>
      <xdr:col>0</xdr:col>
      <xdr:colOff>76198</xdr:colOff>
      <xdr:row>26</xdr:row>
      <xdr:rowOff>699260</xdr:rowOff>
    </xdr:from>
    <xdr:to>
      <xdr:col>0</xdr:col>
      <xdr:colOff>1390649</xdr:colOff>
      <xdr:row>31</xdr:row>
      <xdr:rowOff>247650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8" y="8547860"/>
          <a:ext cx="1314451" cy="1310515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38</xdr:row>
      <xdr:rowOff>219075</xdr:rowOff>
    </xdr:from>
    <xdr:ext cx="1285875" cy="1150520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1382375"/>
          <a:ext cx="1285875" cy="1150520"/>
        </a:xfrm>
        <a:prstGeom prst="rect">
          <a:avLst/>
        </a:prstGeom>
      </xdr:spPr>
    </xdr:pic>
    <xdr:clientData/>
  </xdr:oneCellAnchor>
  <xdr:oneCellAnchor>
    <xdr:from>
      <xdr:col>4</xdr:col>
      <xdr:colOff>123825</xdr:colOff>
      <xdr:row>38</xdr:row>
      <xdr:rowOff>171450</xdr:rowOff>
    </xdr:from>
    <xdr:ext cx="1438275" cy="1304925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1334750"/>
          <a:ext cx="1438275" cy="1304925"/>
        </a:xfrm>
        <a:prstGeom prst="rect">
          <a:avLst/>
        </a:prstGeom>
      </xdr:spPr>
    </xdr:pic>
    <xdr:clientData/>
  </xdr:oneCellAnchor>
  <xdr:oneCellAnchor>
    <xdr:from>
      <xdr:col>0</xdr:col>
      <xdr:colOff>161925</xdr:colOff>
      <xdr:row>47</xdr:row>
      <xdr:rowOff>266700</xdr:rowOff>
    </xdr:from>
    <xdr:ext cx="1419225" cy="1485900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3687425"/>
          <a:ext cx="1419225" cy="1485900"/>
        </a:xfrm>
        <a:prstGeom prst="rect">
          <a:avLst/>
        </a:prstGeom>
      </xdr:spPr>
    </xdr:pic>
    <xdr:clientData/>
  </xdr:oneCellAnchor>
  <xdr:oneCellAnchor>
    <xdr:from>
      <xdr:col>4</xdr:col>
      <xdr:colOff>152400</xdr:colOff>
      <xdr:row>48</xdr:row>
      <xdr:rowOff>152400</xdr:rowOff>
    </xdr:from>
    <xdr:ext cx="1438274" cy="1286877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13858875"/>
          <a:ext cx="1438274" cy="1286877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58</xdr:row>
      <xdr:rowOff>114300</xdr:rowOff>
    </xdr:from>
    <xdr:ext cx="1302340" cy="1438275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7859375"/>
          <a:ext cx="1302340" cy="1438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142875</xdr:rowOff>
    </xdr:from>
    <xdr:ext cx="1352550" cy="1257300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21700"/>
          <a:ext cx="1352550" cy="12573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78</xdr:row>
      <xdr:rowOff>257175</xdr:rowOff>
    </xdr:from>
    <xdr:ext cx="1487800" cy="1323975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3212425"/>
          <a:ext cx="1487800" cy="1323975"/>
        </a:xfrm>
        <a:prstGeom prst="rect">
          <a:avLst/>
        </a:prstGeom>
      </xdr:spPr>
    </xdr:pic>
    <xdr:clientData/>
  </xdr:oneCellAnchor>
  <xdr:oneCellAnchor>
    <xdr:from>
      <xdr:col>4</xdr:col>
      <xdr:colOff>95249</xdr:colOff>
      <xdr:row>78</xdr:row>
      <xdr:rowOff>228600</xdr:rowOff>
    </xdr:from>
    <xdr:ext cx="1520303" cy="1466850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49" y="23183850"/>
          <a:ext cx="1520303" cy="1466850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98</xdr:row>
      <xdr:rowOff>314325</xdr:rowOff>
    </xdr:from>
    <xdr:ext cx="1499180" cy="1428750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9660850"/>
          <a:ext cx="1499180" cy="1428750"/>
        </a:xfrm>
        <a:prstGeom prst="rect">
          <a:avLst/>
        </a:prstGeom>
      </xdr:spPr>
    </xdr:pic>
    <xdr:clientData/>
  </xdr:oneCellAnchor>
  <xdr:oneCellAnchor>
    <xdr:from>
      <xdr:col>4</xdr:col>
      <xdr:colOff>190500</xdr:colOff>
      <xdr:row>98</xdr:row>
      <xdr:rowOff>352425</xdr:rowOff>
    </xdr:from>
    <xdr:ext cx="1490896" cy="1485900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29698950"/>
          <a:ext cx="1490896" cy="1485900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118</xdr:row>
      <xdr:rowOff>142875</xdr:rowOff>
    </xdr:from>
    <xdr:ext cx="1381932" cy="1524000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4480500"/>
          <a:ext cx="1381932" cy="1524000"/>
        </a:xfrm>
        <a:prstGeom prst="rect">
          <a:avLst/>
        </a:prstGeom>
      </xdr:spPr>
    </xdr:pic>
    <xdr:clientData/>
  </xdr:oneCellAnchor>
  <xdr:oneCellAnchor>
    <xdr:from>
      <xdr:col>4</xdr:col>
      <xdr:colOff>180974</xdr:colOff>
      <xdr:row>118</xdr:row>
      <xdr:rowOff>190500</xdr:rowOff>
    </xdr:from>
    <xdr:ext cx="1364105" cy="1485900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4" y="34528125"/>
          <a:ext cx="1364105" cy="1485900"/>
        </a:xfrm>
        <a:prstGeom prst="rect">
          <a:avLst/>
        </a:prstGeom>
      </xdr:spPr>
    </xdr:pic>
    <xdr:clientData/>
  </xdr:oneCellAnchor>
  <xdr:oneCellAnchor>
    <xdr:from>
      <xdr:col>0</xdr:col>
      <xdr:colOff>238125</xdr:colOff>
      <xdr:row>138</xdr:row>
      <xdr:rowOff>190500</xdr:rowOff>
    </xdr:from>
    <xdr:ext cx="1190625" cy="1085850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40319325"/>
          <a:ext cx="1190625" cy="1085850"/>
        </a:xfrm>
        <a:prstGeom prst="rect">
          <a:avLst/>
        </a:prstGeom>
      </xdr:spPr>
    </xdr:pic>
    <xdr:clientData/>
  </xdr:oneCellAnchor>
  <xdr:oneCellAnchor>
    <xdr:from>
      <xdr:col>4</xdr:col>
      <xdr:colOff>342900</xdr:colOff>
      <xdr:row>138</xdr:row>
      <xdr:rowOff>95250</xdr:rowOff>
    </xdr:from>
    <xdr:ext cx="1228724" cy="1152525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40224075"/>
          <a:ext cx="1228724" cy="1152525"/>
        </a:xfrm>
        <a:prstGeom prst="rect">
          <a:avLst/>
        </a:prstGeom>
      </xdr:spPr>
    </xdr:pic>
    <xdr:clientData/>
  </xdr:oneCellAnchor>
  <xdr:oneCellAnchor>
    <xdr:from>
      <xdr:col>0</xdr:col>
      <xdr:colOff>161925</xdr:colOff>
      <xdr:row>158</xdr:row>
      <xdr:rowOff>180975</xdr:rowOff>
    </xdr:from>
    <xdr:ext cx="1383669" cy="1304925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45500925"/>
          <a:ext cx="1383669" cy="1304925"/>
        </a:xfrm>
        <a:prstGeom prst="rect">
          <a:avLst/>
        </a:prstGeom>
      </xdr:spPr>
    </xdr:pic>
    <xdr:clientData/>
  </xdr:oneCellAnchor>
  <xdr:oneCellAnchor>
    <xdr:from>
      <xdr:col>4</xdr:col>
      <xdr:colOff>123824</xdr:colOff>
      <xdr:row>158</xdr:row>
      <xdr:rowOff>161925</xdr:rowOff>
    </xdr:from>
    <xdr:ext cx="1530804" cy="1428750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4886324" y="45481875"/>
          <a:ext cx="1530804" cy="1428750"/>
        </a:xfrm>
        <a:prstGeom prst="rect">
          <a:avLst/>
        </a:prstGeom>
      </xdr:spPr>
    </xdr:pic>
    <xdr:clientData/>
  </xdr:oneCellAnchor>
  <xdr:twoCellAnchor editAs="oneCell">
    <xdr:from>
      <xdr:col>6</xdr:col>
      <xdr:colOff>103591</xdr:colOff>
      <xdr:row>26</xdr:row>
      <xdr:rowOff>57572</xdr:rowOff>
    </xdr:from>
    <xdr:to>
      <xdr:col>6</xdr:col>
      <xdr:colOff>1066801</xdr:colOff>
      <xdr:row>26</xdr:row>
      <xdr:rowOff>781050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8416" y="8820572"/>
          <a:ext cx="963210" cy="723478"/>
        </a:xfrm>
        <a:prstGeom prst="rect">
          <a:avLst/>
        </a:prstGeom>
      </xdr:spPr>
    </xdr:pic>
    <xdr:clientData/>
  </xdr:twoCellAnchor>
  <xdr:oneCellAnchor>
    <xdr:from>
      <xdr:col>4</xdr:col>
      <xdr:colOff>161925</xdr:colOff>
      <xdr:row>58</xdr:row>
      <xdr:rowOff>114300</xdr:rowOff>
    </xdr:from>
    <xdr:ext cx="1414636" cy="1323975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17859375"/>
          <a:ext cx="1414636" cy="1323975"/>
        </a:xfrm>
        <a:prstGeom prst="rect">
          <a:avLst/>
        </a:prstGeom>
      </xdr:spPr>
    </xdr:pic>
    <xdr:clientData/>
  </xdr:oneCellAnchor>
  <xdr:oneCellAnchor>
    <xdr:from>
      <xdr:col>4</xdr:col>
      <xdr:colOff>152400</xdr:colOff>
      <xdr:row>68</xdr:row>
      <xdr:rowOff>114299</xdr:rowOff>
    </xdr:from>
    <xdr:ext cx="1449016" cy="1428751"/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20326349"/>
          <a:ext cx="1449016" cy="1428751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88</xdr:row>
      <xdr:rowOff>257175</xdr:rowOff>
    </xdr:from>
    <xdr:ext cx="1519911" cy="1352550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6088975"/>
          <a:ext cx="1519911" cy="1352550"/>
        </a:xfrm>
        <a:prstGeom prst="rect">
          <a:avLst/>
        </a:prstGeom>
      </xdr:spPr>
    </xdr:pic>
    <xdr:clientData/>
  </xdr:oneCellAnchor>
  <xdr:oneCellAnchor>
    <xdr:from>
      <xdr:col>4</xdr:col>
      <xdr:colOff>76200</xdr:colOff>
      <xdr:row>88</xdr:row>
      <xdr:rowOff>219075</xdr:rowOff>
    </xdr:from>
    <xdr:ext cx="1549920" cy="1495425"/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26050875"/>
          <a:ext cx="1549920" cy="1495425"/>
        </a:xfrm>
        <a:prstGeom prst="rect">
          <a:avLst/>
        </a:prstGeom>
      </xdr:spPr>
    </xdr:pic>
    <xdr:clientData/>
  </xdr:oneCellAnchor>
  <xdr:oneCellAnchor>
    <xdr:from>
      <xdr:col>0</xdr:col>
      <xdr:colOff>47624</xdr:colOff>
      <xdr:row>108</xdr:row>
      <xdr:rowOff>209550</xdr:rowOff>
    </xdr:from>
    <xdr:ext cx="1562723" cy="1371600"/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32575500"/>
          <a:ext cx="1562723" cy="1371600"/>
        </a:xfrm>
        <a:prstGeom prst="rect">
          <a:avLst/>
        </a:prstGeom>
      </xdr:spPr>
    </xdr:pic>
    <xdr:clientData/>
  </xdr:oneCellAnchor>
  <xdr:oneCellAnchor>
    <xdr:from>
      <xdr:col>4</xdr:col>
      <xdr:colOff>180975</xdr:colOff>
      <xdr:row>108</xdr:row>
      <xdr:rowOff>200024</xdr:rowOff>
    </xdr:from>
    <xdr:ext cx="1496050" cy="1362075"/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32565974"/>
          <a:ext cx="1496050" cy="1362075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128</xdr:row>
      <xdr:rowOff>276225</xdr:rowOff>
    </xdr:from>
    <xdr:ext cx="1457326" cy="1295400"/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7766625"/>
          <a:ext cx="1457326" cy="1295400"/>
        </a:xfrm>
        <a:prstGeom prst="rect">
          <a:avLst/>
        </a:prstGeom>
      </xdr:spPr>
    </xdr:pic>
    <xdr:clientData/>
  </xdr:oneCellAnchor>
  <xdr:oneCellAnchor>
    <xdr:from>
      <xdr:col>4</xdr:col>
      <xdr:colOff>152400</xdr:colOff>
      <xdr:row>128</xdr:row>
      <xdr:rowOff>200025</xdr:rowOff>
    </xdr:from>
    <xdr:ext cx="1490382" cy="1333500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37690425"/>
          <a:ext cx="1490382" cy="1333500"/>
        </a:xfrm>
        <a:prstGeom prst="rect">
          <a:avLst/>
        </a:prstGeom>
      </xdr:spPr>
    </xdr:pic>
    <xdr:clientData/>
  </xdr:oneCellAnchor>
  <xdr:oneCellAnchor>
    <xdr:from>
      <xdr:col>0</xdr:col>
      <xdr:colOff>200025</xdr:colOff>
      <xdr:row>149</xdr:row>
      <xdr:rowOff>133350</xdr:rowOff>
    </xdr:from>
    <xdr:ext cx="1410721" cy="1209675"/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43053000"/>
          <a:ext cx="1410721" cy="1209675"/>
        </a:xfrm>
        <a:prstGeom prst="rect">
          <a:avLst/>
        </a:prstGeom>
      </xdr:spPr>
    </xdr:pic>
    <xdr:clientData/>
  </xdr:oneCellAnchor>
  <xdr:oneCellAnchor>
    <xdr:from>
      <xdr:col>4</xdr:col>
      <xdr:colOff>171449</xdr:colOff>
      <xdr:row>149</xdr:row>
      <xdr:rowOff>85725</xdr:rowOff>
    </xdr:from>
    <xdr:ext cx="1510425" cy="1304925"/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4933949" y="43005375"/>
          <a:ext cx="1510425" cy="1304925"/>
        </a:xfrm>
        <a:prstGeom prst="rect">
          <a:avLst/>
        </a:prstGeom>
      </xdr:spPr>
    </xdr:pic>
    <xdr:clientData/>
  </xdr:oneCellAnchor>
  <xdr:twoCellAnchor editAs="oneCell">
    <xdr:from>
      <xdr:col>0</xdr:col>
      <xdr:colOff>209550</xdr:colOff>
      <xdr:row>168</xdr:row>
      <xdr:rowOff>9525</xdr:rowOff>
    </xdr:from>
    <xdr:to>
      <xdr:col>0</xdr:col>
      <xdr:colOff>1381125</xdr:colOff>
      <xdr:row>174</xdr:row>
      <xdr:rowOff>130896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50996850"/>
          <a:ext cx="1171575" cy="1835871"/>
        </a:xfrm>
        <a:prstGeom prst="rect">
          <a:avLst/>
        </a:prstGeom>
      </xdr:spPr>
    </xdr:pic>
    <xdr:clientData/>
  </xdr:twoCellAnchor>
  <xdr:twoCellAnchor>
    <xdr:from>
      <xdr:col>2</xdr:col>
      <xdr:colOff>66675</xdr:colOff>
      <xdr:row>0</xdr:row>
      <xdr:rowOff>400050</xdr:rowOff>
    </xdr:from>
    <xdr:to>
      <xdr:col>4</xdr:col>
      <xdr:colOff>285750</xdr:colOff>
      <xdr:row>0</xdr:row>
      <xdr:rowOff>1076325</xdr:rowOff>
    </xdr:to>
    <xdr:grpSp>
      <xdr:nvGrpSpPr>
        <xdr:cNvPr id="42" name="Group 1"/>
        <xdr:cNvGrpSpPr>
          <a:grpSpLocks/>
        </xdr:cNvGrpSpPr>
      </xdr:nvGrpSpPr>
      <xdr:grpSpPr bwMode="auto">
        <a:xfrm>
          <a:off x="3711575" y="400050"/>
          <a:ext cx="2022475" cy="676275"/>
          <a:chOff x="108723675" y="109482600"/>
          <a:chExt cx="1170000" cy="474273"/>
        </a:xfrm>
      </xdr:grpSpPr>
      <xdr:pic>
        <xdr:nvPicPr>
          <xdr:cNvPr id="44" name="Picture 2" descr="2999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23675" y="109482600"/>
            <a:ext cx="652125" cy="474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7" name="Text Box 3"/>
          <xdr:cNvSpPr txBox="1">
            <a:spLocks noChangeArrowheads="1"/>
          </xdr:cNvSpPr>
        </xdr:nvSpPr>
        <xdr:spPr bwMode="auto">
          <a:xfrm>
            <a:off x="109243675" y="109569439"/>
            <a:ext cx="650000" cy="327315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1">
              <a:defRPr sz="1000"/>
            </a:pPr>
            <a:r>
              <a:rPr lang="en-US" sz="1600" b="0" i="0" strike="noStrike">
                <a:solidFill>
                  <a:srgbClr val="000000"/>
                </a:solidFill>
                <a:latin typeface="Broadway"/>
              </a:rPr>
              <a:t>ELCO</a:t>
            </a: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 editAs="oneCell">
    <xdr:from>
      <xdr:col>0</xdr:col>
      <xdr:colOff>76200</xdr:colOff>
      <xdr:row>0</xdr:row>
      <xdr:rowOff>0</xdr:rowOff>
    </xdr:from>
    <xdr:to>
      <xdr:col>0</xdr:col>
      <xdr:colOff>1590675</xdr:colOff>
      <xdr:row>0</xdr:row>
      <xdr:rowOff>1514475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1514475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1657350</xdr:colOff>
      <xdr:row>0</xdr:row>
      <xdr:rowOff>0</xdr:rowOff>
    </xdr:from>
    <xdr:to>
      <xdr:col>2</xdr:col>
      <xdr:colOff>0</xdr:colOff>
      <xdr:row>0</xdr:row>
      <xdr:rowOff>1533525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0"/>
          <a:ext cx="1533525" cy="1533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95250</xdr:rowOff>
    </xdr:from>
    <xdr:to>
      <xdr:col>4</xdr:col>
      <xdr:colOff>1428750</xdr:colOff>
      <xdr:row>11</xdr:row>
      <xdr:rowOff>95250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3343275"/>
          <a:ext cx="1343025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47626</xdr:rowOff>
    </xdr:from>
    <xdr:to>
      <xdr:col>0</xdr:col>
      <xdr:colOff>1400175</xdr:colOff>
      <xdr:row>19</xdr:row>
      <xdr:rowOff>85726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91226"/>
          <a:ext cx="1400175" cy="1085850"/>
        </a:xfrm>
        <a:prstGeom prst="rect">
          <a:avLst/>
        </a:prstGeom>
      </xdr:spPr>
    </xdr:pic>
    <xdr:clientData/>
  </xdr:twoCellAnchor>
  <xdr:twoCellAnchor editAs="oneCell">
    <xdr:from>
      <xdr:col>4</xdr:col>
      <xdr:colOff>26893</xdr:colOff>
      <xdr:row>16</xdr:row>
      <xdr:rowOff>63166</xdr:rowOff>
    </xdr:from>
    <xdr:to>
      <xdr:col>5</xdr:col>
      <xdr:colOff>0</xdr:colOff>
      <xdr:row>19</xdr:row>
      <xdr:rowOff>132348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618" y="6006766"/>
          <a:ext cx="1420907" cy="111693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26</xdr:row>
      <xdr:rowOff>164932</xdr:rowOff>
    </xdr:from>
    <xdr:to>
      <xdr:col>0</xdr:col>
      <xdr:colOff>1428750</xdr:colOff>
      <xdr:row>30</xdr:row>
      <xdr:rowOff>85724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8975557"/>
          <a:ext cx="1400174" cy="1159042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26</xdr:row>
      <xdr:rowOff>152400</xdr:rowOff>
    </xdr:from>
    <xdr:to>
      <xdr:col>5</xdr:col>
      <xdr:colOff>0</xdr:colOff>
      <xdr:row>30</xdr:row>
      <xdr:rowOff>133350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8963025"/>
          <a:ext cx="1419225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36</xdr:row>
      <xdr:rowOff>57150</xdr:rowOff>
    </xdr:from>
    <xdr:to>
      <xdr:col>0</xdr:col>
      <xdr:colOff>1430433</xdr:colOff>
      <xdr:row>40</xdr:row>
      <xdr:rowOff>38101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1639550"/>
          <a:ext cx="1430432" cy="1219201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46</xdr:row>
      <xdr:rowOff>190500</xdr:rowOff>
    </xdr:from>
    <xdr:to>
      <xdr:col>5</xdr:col>
      <xdr:colOff>1682</xdr:colOff>
      <xdr:row>50</xdr:row>
      <xdr:rowOff>66675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1" y="14573250"/>
          <a:ext cx="1401856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18548</xdr:rowOff>
    </xdr:from>
    <xdr:to>
      <xdr:col>0</xdr:col>
      <xdr:colOff>1419225</xdr:colOff>
      <xdr:row>89</xdr:row>
      <xdr:rowOff>47625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878923"/>
          <a:ext cx="1419225" cy="10768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1</xdr:rowOff>
    </xdr:from>
    <xdr:to>
      <xdr:col>0</xdr:col>
      <xdr:colOff>1419224</xdr:colOff>
      <xdr:row>101</xdr:row>
      <xdr:rowOff>28576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84551"/>
          <a:ext cx="1419224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275724</xdr:rowOff>
    </xdr:from>
    <xdr:to>
      <xdr:col>0</xdr:col>
      <xdr:colOff>1427069</xdr:colOff>
      <xdr:row>80</xdr:row>
      <xdr:rowOff>38100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49999"/>
          <a:ext cx="1427069" cy="1286376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66</xdr:row>
      <xdr:rowOff>38100</xdr:rowOff>
    </xdr:from>
    <xdr:to>
      <xdr:col>5</xdr:col>
      <xdr:colOff>0</xdr:colOff>
      <xdr:row>68</xdr:row>
      <xdr:rowOff>176797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20202525"/>
          <a:ext cx="1419225" cy="1008647"/>
        </a:xfrm>
        <a:prstGeom prst="rect">
          <a:avLst/>
        </a:prstGeom>
      </xdr:spPr>
    </xdr:pic>
    <xdr:clientData/>
  </xdr:twoCellAnchor>
  <xdr:twoCellAnchor editAs="oneCell">
    <xdr:from>
      <xdr:col>4</xdr:col>
      <xdr:colOff>49346</xdr:colOff>
      <xdr:row>36</xdr:row>
      <xdr:rowOff>104775</xdr:rowOff>
    </xdr:from>
    <xdr:to>
      <xdr:col>4</xdr:col>
      <xdr:colOff>1445219</xdr:colOff>
      <xdr:row>40</xdr:row>
      <xdr:rowOff>142875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071" y="11687175"/>
          <a:ext cx="1395873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46</xdr:row>
      <xdr:rowOff>180975</xdr:rowOff>
    </xdr:from>
    <xdr:to>
      <xdr:col>0</xdr:col>
      <xdr:colOff>1339516</xdr:colOff>
      <xdr:row>50</xdr:row>
      <xdr:rowOff>9525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4563725"/>
          <a:ext cx="1244266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66</xdr:row>
      <xdr:rowOff>0</xdr:rowOff>
    </xdr:from>
    <xdr:to>
      <xdr:col>0</xdr:col>
      <xdr:colOff>1403330</xdr:colOff>
      <xdr:row>69</xdr:row>
      <xdr:rowOff>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20164425"/>
          <a:ext cx="1336654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47937</xdr:colOff>
      <xdr:row>6</xdr:row>
      <xdr:rowOff>161926</xdr:rowOff>
    </xdr:from>
    <xdr:to>
      <xdr:col>0</xdr:col>
      <xdr:colOff>1399739</xdr:colOff>
      <xdr:row>11</xdr:row>
      <xdr:rowOff>95250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37" y="3409951"/>
          <a:ext cx="1351802" cy="1266824"/>
        </a:xfrm>
        <a:prstGeom prst="rect">
          <a:avLst/>
        </a:prstGeom>
      </xdr:spPr>
    </xdr:pic>
    <xdr:clientData/>
  </xdr:twoCellAnchor>
  <xdr:twoCellAnchor editAs="oneCell">
    <xdr:from>
      <xdr:col>0</xdr:col>
      <xdr:colOff>50184</xdr:colOff>
      <xdr:row>56</xdr:row>
      <xdr:rowOff>142876</xdr:rowOff>
    </xdr:from>
    <xdr:to>
      <xdr:col>0</xdr:col>
      <xdr:colOff>1412194</xdr:colOff>
      <xdr:row>59</xdr:row>
      <xdr:rowOff>76200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84" y="17554576"/>
          <a:ext cx="1362010" cy="981074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56</xdr:row>
      <xdr:rowOff>85725</xdr:rowOff>
    </xdr:from>
    <xdr:to>
      <xdr:col>4</xdr:col>
      <xdr:colOff>1428750</xdr:colOff>
      <xdr:row>59</xdr:row>
      <xdr:rowOff>20355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17497425"/>
          <a:ext cx="1295400" cy="98238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76</xdr:row>
      <xdr:rowOff>1</xdr:rowOff>
    </xdr:from>
    <xdr:to>
      <xdr:col>4</xdr:col>
      <xdr:colOff>1394624</xdr:colOff>
      <xdr:row>80</xdr:row>
      <xdr:rowOff>47626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23060026"/>
          <a:ext cx="1289849" cy="128587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86</xdr:row>
      <xdr:rowOff>0</xdr:rowOff>
    </xdr:from>
    <xdr:to>
      <xdr:col>4</xdr:col>
      <xdr:colOff>1434752</xdr:colOff>
      <xdr:row>89</xdr:row>
      <xdr:rowOff>95250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25860375"/>
          <a:ext cx="1358552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95</xdr:row>
      <xdr:rowOff>238125</xdr:rowOff>
    </xdr:from>
    <xdr:to>
      <xdr:col>5</xdr:col>
      <xdr:colOff>0</xdr:colOff>
      <xdr:row>100</xdr:row>
      <xdr:rowOff>171450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28736925"/>
          <a:ext cx="138112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105</xdr:row>
      <xdr:rowOff>200024</xdr:rowOff>
    </xdr:from>
    <xdr:to>
      <xdr:col>0</xdr:col>
      <xdr:colOff>1344811</xdr:colOff>
      <xdr:row>109</xdr:row>
      <xdr:rowOff>57149</xdr:rowOff>
    </xdr:to>
    <xdr:pic>
      <xdr:nvPicPr>
        <xdr:cNvPr id="22" name="Рисунок 18" descr="JS-YSK02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1565849"/>
          <a:ext cx="1325761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</xdr:row>
      <xdr:rowOff>45937</xdr:rowOff>
    </xdr:from>
    <xdr:to>
      <xdr:col>1</xdr:col>
      <xdr:colOff>685800</xdr:colOff>
      <xdr:row>1</xdr:row>
      <xdr:rowOff>1418205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236437"/>
          <a:ext cx="1647825" cy="1372268"/>
        </a:xfrm>
        <a:prstGeom prst="rect">
          <a:avLst/>
        </a:prstGeom>
      </xdr:spPr>
    </xdr:pic>
    <xdr:clientData/>
  </xdr:twoCellAnchor>
  <xdr:twoCellAnchor>
    <xdr:from>
      <xdr:col>2</xdr:col>
      <xdr:colOff>257175</xdr:colOff>
      <xdr:row>1</xdr:row>
      <xdr:rowOff>342900</xdr:rowOff>
    </xdr:from>
    <xdr:to>
      <xdr:col>4</xdr:col>
      <xdr:colOff>276225</xdr:colOff>
      <xdr:row>1</xdr:row>
      <xdr:rowOff>1019175</xdr:rowOff>
    </xdr:to>
    <xdr:grpSp>
      <xdr:nvGrpSpPr>
        <xdr:cNvPr id="25" name="Group 1"/>
        <xdr:cNvGrpSpPr>
          <a:grpSpLocks/>
        </xdr:cNvGrpSpPr>
      </xdr:nvGrpSpPr>
      <xdr:grpSpPr bwMode="auto">
        <a:xfrm>
          <a:off x="3635375" y="520700"/>
          <a:ext cx="1949450" cy="676275"/>
          <a:chOff x="108723675" y="109482600"/>
          <a:chExt cx="1170000" cy="474273"/>
        </a:xfrm>
      </xdr:grpSpPr>
      <xdr:pic>
        <xdr:nvPicPr>
          <xdr:cNvPr id="26" name="Picture 2" descr="2999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23675" y="109482600"/>
            <a:ext cx="652125" cy="474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7" name="Text Box 3"/>
          <xdr:cNvSpPr txBox="1">
            <a:spLocks noChangeArrowheads="1"/>
          </xdr:cNvSpPr>
        </xdr:nvSpPr>
        <xdr:spPr bwMode="auto">
          <a:xfrm>
            <a:off x="109243675" y="109569439"/>
            <a:ext cx="650000" cy="327315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1">
              <a:defRPr sz="1000"/>
            </a:pPr>
            <a:r>
              <a:rPr lang="en-US" sz="1600" b="0" i="0" strike="noStrike">
                <a:solidFill>
                  <a:srgbClr val="000000"/>
                </a:solidFill>
                <a:latin typeface="Broadway"/>
              </a:rPr>
              <a:t>ELCO</a:t>
            </a: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257175</xdr:colOff>
      <xdr:row>2</xdr:row>
      <xdr:rowOff>0</xdr:rowOff>
    </xdr:from>
    <xdr:to>
      <xdr:col>4</xdr:col>
      <xdr:colOff>276225</xdr:colOff>
      <xdr:row>2</xdr:row>
      <xdr:rowOff>0</xdr:rowOff>
    </xdr:to>
    <xdr:grpSp>
      <xdr:nvGrpSpPr>
        <xdr:cNvPr id="24" name="Group 1"/>
        <xdr:cNvGrpSpPr>
          <a:grpSpLocks/>
        </xdr:cNvGrpSpPr>
      </xdr:nvGrpSpPr>
      <xdr:grpSpPr bwMode="auto">
        <a:xfrm>
          <a:off x="3635375" y="1473200"/>
          <a:ext cx="1949450" cy="0"/>
          <a:chOff x="108723675" y="109482600"/>
          <a:chExt cx="1170000" cy="474273"/>
        </a:xfrm>
      </xdr:grpSpPr>
      <xdr:pic>
        <xdr:nvPicPr>
          <xdr:cNvPr id="25" name="Picture 2" descr="299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23675" y="109482600"/>
            <a:ext cx="652125" cy="474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6" name="Text Box 3"/>
          <xdr:cNvSpPr txBox="1">
            <a:spLocks noChangeArrowheads="1"/>
          </xdr:cNvSpPr>
        </xdr:nvSpPr>
        <xdr:spPr bwMode="auto">
          <a:xfrm>
            <a:off x="109243675" y="109569439"/>
            <a:ext cx="650000" cy="327315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1">
              <a:defRPr sz="1000"/>
            </a:pPr>
            <a:r>
              <a:rPr lang="en-US" sz="1600" b="0" i="0" strike="noStrike">
                <a:solidFill>
                  <a:srgbClr val="000000"/>
                </a:solidFill>
                <a:latin typeface="Broadway"/>
              </a:rPr>
              <a:t>ELCO</a:t>
            </a: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2</xdr:col>
      <xdr:colOff>66675</xdr:colOff>
      <xdr:row>1</xdr:row>
      <xdr:rowOff>266700</xdr:rowOff>
    </xdr:from>
    <xdr:to>
      <xdr:col>4</xdr:col>
      <xdr:colOff>85725</xdr:colOff>
      <xdr:row>1</xdr:row>
      <xdr:rowOff>942975</xdr:rowOff>
    </xdr:to>
    <xdr:grpSp>
      <xdr:nvGrpSpPr>
        <xdr:cNvPr id="27" name="Group 1"/>
        <xdr:cNvGrpSpPr>
          <a:grpSpLocks/>
        </xdr:cNvGrpSpPr>
      </xdr:nvGrpSpPr>
      <xdr:grpSpPr bwMode="auto">
        <a:xfrm>
          <a:off x="3444875" y="444500"/>
          <a:ext cx="1949450" cy="676275"/>
          <a:chOff x="108723675" y="109482600"/>
          <a:chExt cx="1170000" cy="474273"/>
        </a:xfrm>
      </xdr:grpSpPr>
      <xdr:pic>
        <xdr:nvPicPr>
          <xdr:cNvPr id="28" name="Picture 2" descr="299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23675" y="109482600"/>
            <a:ext cx="652125" cy="474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9" name="Text Box 3"/>
          <xdr:cNvSpPr txBox="1">
            <a:spLocks noChangeArrowheads="1"/>
          </xdr:cNvSpPr>
        </xdr:nvSpPr>
        <xdr:spPr bwMode="auto">
          <a:xfrm>
            <a:off x="109243675" y="109569439"/>
            <a:ext cx="650000" cy="327315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1">
              <a:defRPr sz="1000"/>
            </a:pPr>
            <a:r>
              <a:rPr lang="en-US" sz="1600" b="0" i="0" strike="noStrike">
                <a:solidFill>
                  <a:srgbClr val="000000"/>
                </a:solidFill>
                <a:latin typeface="Broadway"/>
              </a:rPr>
              <a:t>ELCO</a:t>
            </a: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 editAs="oneCell">
    <xdr:from>
      <xdr:col>0</xdr:col>
      <xdr:colOff>9525</xdr:colOff>
      <xdr:row>46</xdr:row>
      <xdr:rowOff>19050</xdr:rowOff>
    </xdr:from>
    <xdr:to>
      <xdr:col>0</xdr:col>
      <xdr:colOff>1240283</xdr:colOff>
      <xdr:row>50</xdr:row>
      <xdr:rowOff>133350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772650"/>
          <a:ext cx="1230758" cy="8763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46</xdr:row>
      <xdr:rowOff>47625</xdr:rowOff>
    </xdr:from>
    <xdr:to>
      <xdr:col>4</xdr:col>
      <xdr:colOff>1306958</xdr:colOff>
      <xdr:row>50</xdr:row>
      <xdr:rowOff>161925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9801225"/>
          <a:ext cx="1230758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70</xdr:row>
      <xdr:rowOff>276224</xdr:rowOff>
    </xdr:from>
    <xdr:to>
      <xdr:col>0</xdr:col>
      <xdr:colOff>1416193</xdr:colOff>
      <xdr:row>73</xdr:row>
      <xdr:rowOff>107949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4163674"/>
          <a:ext cx="1235218" cy="879475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70</xdr:row>
      <xdr:rowOff>47624</xdr:rowOff>
    </xdr:from>
    <xdr:to>
      <xdr:col>4</xdr:col>
      <xdr:colOff>1133475</xdr:colOff>
      <xdr:row>72</xdr:row>
      <xdr:rowOff>418719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00" y="13935074"/>
          <a:ext cx="762000" cy="999745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73</xdr:row>
      <xdr:rowOff>19050</xdr:rowOff>
    </xdr:from>
    <xdr:to>
      <xdr:col>4</xdr:col>
      <xdr:colOff>1114424</xdr:colOff>
      <xdr:row>78</xdr:row>
      <xdr:rowOff>151637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0" y="14954250"/>
          <a:ext cx="761999" cy="1085087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80</xdr:row>
      <xdr:rowOff>257174</xdr:rowOff>
    </xdr:from>
    <xdr:to>
      <xdr:col>0</xdr:col>
      <xdr:colOff>1157010</xdr:colOff>
      <xdr:row>85</xdr:row>
      <xdr:rowOff>171450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6544924"/>
          <a:ext cx="976035" cy="1343026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80</xdr:row>
      <xdr:rowOff>285748</xdr:rowOff>
    </xdr:from>
    <xdr:to>
      <xdr:col>4</xdr:col>
      <xdr:colOff>1233829</xdr:colOff>
      <xdr:row>84</xdr:row>
      <xdr:rowOff>76199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16573498"/>
          <a:ext cx="1148104" cy="1028701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90</xdr:row>
      <xdr:rowOff>228599</xdr:rowOff>
    </xdr:from>
    <xdr:to>
      <xdr:col>0</xdr:col>
      <xdr:colOff>1294293</xdr:colOff>
      <xdr:row>94</xdr:row>
      <xdr:rowOff>177799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18916649"/>
          <a:ext cx="1179994" cy="1057275"/>
        </a:xfrm>
        <a:prstGeom prst="rect">
          <a:avLst/>
        </a:prstGeom>
      </xdr:spPr>
    </xdr:pic>
    <xdr:clientData/>
  </xdr:twoCellAnchor>
  <xdr:twoCellAnchor editAs="oneCell">
    <xdr:from>
      <xdr:col>4</xdr:col>
      <xdr:colOff>153250</xdr:colOff>
      <xdr:row>90</xdr:row>
      <xdr:rowOff>190500</xdr:rowOff>
    </xdr:from>
    <xdr:to>
      <xdr:col>4</xdr:col>
      <xdr:colOff>1333245</xdr:colOff>
      <xdr:row>94</xdr:row>
      <xdr:rowOff>152400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975" y="18878550"/>
          <a:ext cx="1179995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100</xdr:row>
      <xdr:rowOff>238125</xdr:rowOff>
    </xdr:from>
    <xdr:to>
      <xdr:col>0</xdr:col>
      <xdr:colOff>1333500</xdr:colOff>
      <xdr:row>104</xdr:row>
      <xdr:rowOff>22631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1421725"/>
          <a:ext cx="1247775" cy="1118006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100</xdr:row>
      <xdr:rowOff>219075</xdr:rowOff>
    </xdr:from>
    <xdr:to>
      <xdr:col>4</xdr:col>
      <xdr:colOff>1381125</xdr:colOff>
      <xdr:row>104</xdr:row>
      <xdr:rowOff>46253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21402675"/>
          <a:ext cx="1295400" cy="1160678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111</xdr:row>
      <xdr:rowOff>114300</xdr:rowOff>
    </xdr:from>
    <xdr:to>
      <xdr:col>0</xdr:col>
      <xdr:colOff>1304925</xdr:colOff>
      <xdr:row>115</xdr:row>
      <xdr:rowOff>172440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41075"/>
          <a:ext cx="1181100" cy="1058265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110</xdr:row>
      <xdr:rowOff>219074</xdr:rowOff>
    </xdr:from>
    <xdr:to>
      <xdr:col>4</xdr:col>
      <xdr:colOff>1135509</xdr:colOff>
      <xdr:row>115</xdr:row>
      <xdr:rowOff>136524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5" y="23660099"/>
          <a:ext cx="792609" cy="12033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120</xdr:row>
      <xdr:rowOff>209550</xdr:rowOff>
    </xdr:from>
    <xdr:to>
      <xdr:col>0</xdr:col>
      <xdr:colOff>1156667</xdr:colOff>
      <xdr:row>125</xdr:row>
      <xdr:rowOff>123825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5908000"/>
          <a:ext cx="861392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120</xdr:row>
      <xdr:rowOff>121412</xdr:rowOff>
    </xdr:from>
    <xdr:to>
      <xdr:col>4</xdr:col>
      <xdr:colOff>1371601</xdr:colOff>
      <xdr:row>124</xdr:row>
      <xdr:rowOff>165684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6" y="25819862"/>
          <a:ext cx="1314450" cy="117774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130</xdr:row>
      <xdr:rowOff>247650</xdr:rowOff>
    </xdr:from>
    <xdr:to>
      <xdr:col>0</xdr:col>
      <xdr:colOff>1381125</xdr:colOff>
      <xdr:row>136</xdr:row>
      <xdr:rowOff>57150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82416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131</xdr:row>
      <xdr:rowOff>0</xdr:rowOff>
    </xdr:from>
    <xdr:to>
      <xdr:col>4</xdr:col>
      <xdr:colOff>1362075</xdr:colOff>
      <xdr:row>136</xdr:row>
      <xdr:rowOff>142875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28279725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</xdr:colOff>
      <xdr:row>140</xdr:row>
      <xdr:rowOff>173227</xdr:rowOff>
    </xdr:from>
    <xdr:to>
      <xdr:col>4</xdr:col>
      <xdr:colOff>1386198</xdr:colOff>
      <xdr:row>144</xdr:row>
      <xdr:rowOff>142874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30424627"/>
          <a:ext cx="1348099" cy="1207897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140</xdr:row>
      <xdr:rowOff>190500</xdr:rowOff>
    </xdr:from>
    <xdr:to>
      <xdr:col>0</xdr:col>
      <xdr:colOff>1434702</xdr:colOff>
      <xdr:row>144</xdr:row>
      <xdr:rowOff>152400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30441900"/>
          <a:ext cx="1339453" cy="120015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150</xdr:row>
      <xdr:rowOff>66675</xdr:rowOff>
    </xdr:from>
    <xdr:to>
      <xdr:col>4</xdr:col>
      <xdr:colOff>1419225</xdr:colOff>
      <xdr:row>154</xdr:row>
      <xdr:rowOff>152400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32718375"/>
          <a:ext cx="127635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150</xdr:row>
      <xdr:rowOff>123824</xdr:rowOff>
    </xdr:from>
    <xdr:to>
      <xdr:col>0</xdr:col>
      <xdr:colOff>1381125</xdr:colOff>
      <xdr:row>155</xdr:row>
      <xdr:rowOff>28574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2775524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32</xdr:row>
      <xdr:rowOff>85725</xdr:rowOff>
    </xdr:from>
    <xdr:to>
      <xdr:col>4</xdr:col>
      <xdr:colOff>1364108</xdr:colOff>
      <xdr:row>36</xdr:row>
      <xdr:rowOff>104775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8753475"/>
          <a:ext cx="1230758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58</xdr:row>
      <xdr:rowOff>19050</xdr:rowOff>
    </xdr:from>
    <xdr:to>
      <xdr:col>0</xdr:col>
      <xdr:colOff>1373633</xdr:colOff>
      <xdr:row>62</xdr:row>
      <xdr:rowOff>38100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4058900"/>
          <a:ext cx="1230758" cy="8763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57</xdr:row>
      <xdr:rowOff>238125</xdr:rowOff>
    </xdr:from>
    <xdr:to>
      <xdr:col>4</xdr:col>
      <xdr:colOff>1364108</xdr:colOff>
      <xdr:row>61</xdr:row>
      <xdr:rowOff>161925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13992225"/>
          <a:ext cx="1230758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6</xdr:row>
      <xdr:rowOff>180975</xdr:rowOff>
    </xdr:from>
    <xdr:to>
      <xdr:col>0</xdr:col>
      <xdr:colOff>1386840</xdr:colOff>
      <xdr:row>10</xdr:row>
      <xdr:rowOff>152400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467100"/>
          <a:ext cx="1215390" cy="828675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6</xdr:row>
      <xdr:rowOff>200025</xdr:rowOff>
    </xdr:from>
    <xdr:to>
      <xdr:col>4</xdr:col>
      <xdr:colOff>1367790</xdr:colOff>
      <xdr:row>10</xdr:row>
      <xdr:rowOff>171450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5" y="3486150"/>
          <a:ext cx="121539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20</xdr:row>
      <xdr:rowOff>9525</xdr:rowOff>
    </xdr:from>
    <xdr:to>
      <xdr:col>0</xdr:col>
      <xdr:colOff>1348740</xdr:colOff>
      <xdr:row>24</xdr:row>
      <xdr:rowOff>76200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6276975"/>
          <a:ext cx="1215390" cy="828675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19</xdr:row>
      <xdr:rowOff>257175</xdr:rowOff>
    </xdr:from>
    <xdr:to>
      <xdr:col>4</xdr:col>
      <xdr:colOff>1367790</xdr:colOff>
      <xdr:row>24</xdr:row>
      <xdr:rowOff>38100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5" y="6238875"/>
          <a:ext cx="121539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33</xdr:row>
      <xdr:rowOff>47625</xdr:rowOff>
    </xdr:from>
    <xdr:to>
      <xdr:col>0</xdr:col>
      <xdr:colOff>1367790</xdr:colOff>
      <xdr:row>37</xdr:row>
      <xdr:rowOff>114300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001125"/>
          <a:ext cx="1215390" cy="828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66676</xdr:rowOff>
    </xdr:from>
    <xdr:to>
      <xdr:col>0</xdr:col>
      <xdr:colOff>2009775</xdr:colOff>
      <xdr:row>0</xdr:row>
      <xdr:rowOff>733425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28625" y="66676"/>
          <a:ext cx="1581150" cy="666749"/>
          <a:chOff x="108723675" y="109482600"/>
          <a:chExt cx="1170000" cy="474273"/>
        </a:xfrm>
      </xdr:grpSpPr>
      <xdr:pic>
        <xdr:nvPicPr>
          <xdr:cNvPr id="3" name="Picture 2" descr="299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23675" y="109482600"/>
            <a:ext cx="652125" cy="474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 Box 3"/>
          <xdr:cNvSpPr txBox="1">
            <a:spLocks noChangeArrowheads="1"/>
          </xdr:cNvSpPr>
        </xdr:nvSpPr>
        <xdr:spPr bwMode="auto">
          <a:xfrm>
            <a:off x="109245241" y="109573556"/>
            <a:ext cx="648434" cy="324845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1">
              <a:defRPr sz="1000"/>
            </a:pPr>
            <a:r>
              <a:rPr lang="en-US" sz="1600" b="0" i="0" strike="noStrike">
                <a:solidFill>
                  <a:srgbClr val="000000"/>
                </a:solidFill>
                <a:latin typeface="Broadway"/>
              </a:rPr>
              <a:t>ELCO</a:t>
            </a: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2"/>
  <sheetViews>
    <sheetView tabSelected="1" workbookViewId="0">
      <selection activeCell="A16" sqref="A16"/>
    </sheetView>
  </sheetViews>
  <sheetFormatPr baseColWidth="10" defaultColWidth="8.83203125" defaultRowHeight="14" x14ac:dyDescent="0"/>
  <cols>
    <col min="1" max="1" width="138.33203125" customWidth="1"/>
  </cols>
  <sheetData>
    <row r="1" spans="1:1" ht="90">
      <c r="A1" s="69" t="s">
        <v>224</v>
      </c>
    </row>
    <row r="2" spans="1:1" ht="23">
      <c r="A2" s="95" t="s">
        <v>229</v>
      </c>
    </row>
    <row r="3" spans="1:1" ht="15">
      <c r="A3" s="70" t="s">
        <v>198</v>
      </c>
    </row>
    <row r="4" spans="1:1" ht="15">
      <c r="A4" s="71" t="s">
        <v>199</v>
      </c>
    </row>
    <row r="5" spans="1:1" ht="15">
      <c r="A5" s="71" t="s">
        <v>200</v>
      </c>
    </row>
    <row r="6" spans="1:1" ht="15">
      <c r="A6" s="71" t="s">
        <v>201</v>
      </c>
    </row>
    <row r="7" spans="1:1" ht="15">
      <c r="A7" s="71" t="s">
        <v>202</v>
      </c>
    </row>
    <row r="8" spans="1:1" ht="15">
      <c r="A8" s="71" t="s">
        <v>214</v>
      </c>
    </row>
    <row r="9" spans="1:1" ht="15">
      <c r="A9" s="71" t="s">
        <v>203</v>
      </c>
    </row>
    <row r="10" spans="1:1" ht="15">
      <c r="A10" s="72" t="s">
        <v>204</v>
      </c>
    </row>
    <row r="11" spans="1:1" ht="30">
      <c r="A11" s="78" t="s">
        <v>230</v>
      </c>
    </row>
    <row r="12" spans="1:1" ht="15">
      <c r="A12" s="73" t="s">
        <v>205</v>
      </c>
    </row>
    <row r="13" spans="1:1" ht="15">
      <c r="A13" s="74" t="s">
        <v>215</v>
      </c>
    </row>
    <row r="14" spans="1:1" ht="15">
      <c r="A14" s="74" t="s">
        <v>216</v>
      </c>
    </row>
    <row r="15" spans="1:1" ht="15">
      <c r="A15" s="74" t="s">
        <v>206</v>
      </c>
    </row>
    <row r="16" spans="1:1" ht="15">
      <c r="A16" s="75" t="s">
        <v>207</v>
      </c>
    </row>
    <row r="17" spans="1:1" ht="15">
      <c r="A17" s="71" t="s">
        <v>208</v>
      </c>
    </row>
    <row r="18" spans="1:1" ht="15">
      <c r="A18" s="71" t="s">
        <v>209</v>
      </c>
    </row>
    <row r="19" spans="1:1" ht="15">
      <c r="A19" s="71" t="s">
        <v>210</v>
      </c>
    </row>
    <row r="20" spans="1:1" ht="15">
      <c r="A20" s="71" t="s">
        <v>211</v>
      </c>
    </row>
    <row r="21" spans="1:1" ht="15">
      <c r="A21" s="76" t="s">
        <v>212</v>
      </c>
    </row>
    <row r="22" spans="1:1" ht="15">
      <c r="A22" s="77" t="s">
        <v>213</v>
      </c>
    </row>
  </sheetData>
  <sheetProtection password="F17D" sheet="1" objects="1" scenarios="1"/>
  <hyperlinks>
    <hyperlink ref="A14" location="'металлические брелоки'!A1" display="Металлические брелоки"/>
    <hyperlink ref="A13" location="'тарелки и фляжки '!A1" display="Тарелки и фляжки "/>
    <hyperlink ref="A15" location="'Общий счет'!A1" display="Общий счет "/>
  </hyperlinks>
  <pageMargins left="0.7" right="0.7" top="0.75" bottom="0.75" header="0.3" footer="0.3"/>
  <pageSetup paperSize="9" orientation="portrait" horizontalDpi="360" verticalDpi="36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0"/>
  <sheetViews>
    <sheetView workbookViewId="0">
      <selection activeCell="H5" sqref="H5"/>
    </sheetView>
  </sheetViews>
  <sheetFormatPr baseColWidth="10" defaultColWidth="8.83203125" defaultRowHeight="14" x14ac:dyDescent="0"/>
  <cols>
    <col min="1" max="1" width="25.33203125" customWidth="1"/>
    <col min="2" max="2" width="22.5" customWidth="1"/>
    <col min="3" max="3" width="12.33203125" customWidth="1"/>
    <col min="4" max="4" width="11.33203125" customWidth="1"/>
    <col min="5" max="5" width="26.83203125" customWidth="1"/>
    <col min="6" max="6" width="23.5" customWidth="1"/>
    <col min="7" max="7" width="17.6640625" customWidth="1"/>
    <col min="8" max="8" width="11.1640625" customWidth="1"/>
  </cols>
  <sheetData>
    <row r="1" spans="1:8" ht="123" customHeight="1">
      <c r="A1" s="125"/>
      <c r="B1" s="126"/>
      <c r="C1" s="141"/>
      <c r="D1" s="142"/>
      <c r="E1" s="143" t="s">
        <v>232</v>
      </c>
      <c r="F1" s="144"/>
      <c r="G1" s="144"/>
      <c r="H1" s="145"/>
    </row>
    <row r="2" spans="1:8" ht="38.25" customHeight="1" thickBot="1">
      <c r="A2" s="98" t="s">
        <v>231</v>
      </c>
      <c r="B2" s="99"/>
      <c r="C2" s="99"/>
      <c r="D2" s="99"/>
      <c r="E2" s="99"/>
      <c r="F2" s="99"/>
      <c r="G2" s="99"/>
      <c r="H2" s="100"/>
    </row>
    <row r="3" spans="1:8" ht="29.25" customHeight="1" thickBot="1">
      <c r="A3" s="133" t="s">
        <v>152</v>
      </c>
      <c r="B3" s="133"/>
      <c r="C3" s="133"/>
      <c r="D3" s="133"/>
      <c r="E3" s="133"/>
      <c r="F3" s="133"/>
      <c r="G3" s="133"/>
      <c r="H3" s="133"/>
    </row>
    <row r="4" spans="1:8" ht="16" thickBot="1">
      <c r="A4" s="134" t="s">
        <v>302</v>
      </c>
      <c r="B4" s="135"/>
      <c r="C4" s="135"/>
      <c r="D4" s="135"/>
      <c r="E4" s="135"/>
      <c r="F4" s="135"/>
      <c r="G4" s="135"/>
      <c r="H4" s="1">
        <v>6.35</v>
      </c>
    </row>
    <row r="5" spans="1:8">
      <c r="A5" s="104"/>
      <c r="B5" s="2" t="s">
        <v>0</v>
      </c>
      <c r="C5" s="3"/>
      <c r="D5" s="5" t="s">
        <v>1</v>
      </c>
      <c r="E5" s="136"/>
      <c r="F5" s="2" t="s">
        <v>0</v>
      </c>
      <c r="G5" s="3"/>
      <c r="H5" s="5" t="s">
        <v>2</v>
      </c>
    </row>
    <row r="6" spans="1:8" ht="22">
      <c r="A6" s="105"/>
      <c r="B6" s="24" t="s">
        <v>3</v>
      </c>
      <c r="C6" s="7" t="s">
        <v>4</v>
      </c>
      <c r="D6" s="85">
        <v>18.899999999999999</v>
      </c>
      <c r="E6" s="137"/>
      <c r="F6" s="24" t="s">
        <v>110</v>
      </c>
      <c r="G6" s="7" t="s">
        <v>4</v>
      </c>
      <c r="H6" s="85">
        <v>26.3</v>
      </c>
    </row>
    <row r="7" spans="1:8" ht="58.5" customHeight="1">
      <c r="A7" s="105"/>
      <c r="B7" s="52" t="s">
        <v>109</v>
      </c>
      <c r="C7" s="54" t="s">
        <v>5</v>
      </c>
      <c r="D7" s="11" t="s">
        <v>6</v>
      </c>
      <c r="E7" s="137"/>
      <c r="F7" s="9" t="s">
        <v>111</v>
      </c>
      <c r="G7" s="54" t="s">
        <v>5</v>
      </c>
      <c r="H7" s="11" t="s">
        <v>6</v>
      </c>
    </row>
    <row r="8" spans="1:8">
      <c r="A8" s="105"/>
      <c r="B8" s="9" t="s">
        <v>7</v>
      </c>
      <c r="C8" s="54" t="s">
        <v>8</v>
      </c>
      <c r="D8" s="18">
        <f>H4</f>
        <v>6.35</v>
      </c>
      <c r="E8" s="137"/>
      <c r="F8" s="9"/>
      <c r="G8" s="54" t="s">
        <v>9</v>
      </c>
      <c r="H8" s="18">
        <f>H4</f>
        <v>6.35</v>
      </c>
    </row>
    <row r="9" spans="1:8">
      <c r="A9" s="105"/>
      <c r="B9" s="9" t="s">
        <v>10</v>
      </c>
      <c r="C9" s="54" t="s">
        <v>11</v>
      </c>
      <c r="D9" s="11" t="s">
        <v>12</v>
      </c>
      <c r="E9" s="137"/>
      <c r="F9" s="9" t="s">
        <v>10</v>
      </c>
      <c r="G9" s="54" t="s">
        <v>13</v>
      </c>
      <c r="H9" s="11" t="s">
        <v>14</v>
      </c>
    </row>
    <row r="10" spans="1:8">
      <c r="A10" s="105"/>
      <c r="B10" s="9" t="s">
        <v>15</v>
      </c>
      <c r="C10" s="54" t="s">
        <v>16</v>
      </c>
      <c r="D10" s="13">
        <f>D6/D8</f>
        <v>2.9763779527559056</v>
      </c>
      <c r="E10" s="137"/>
      <c r="F10" s="9" t="s">
        <v>15</v>
      </c>
      <c r="G10" s="54" t="s">
        <v>17</v>
      </c>
      <c r="H10" s="13">
        <f>H6/H8</f>
        <v>4.1417322834645676</v>
      </c>
    </row>
    <row r="11" spans="1:8" ht="22.5" customHeight="1">
      <c r="A11" s="105"/>
      <c r="B11" s="6" t="s">
        <v>18</v>
      </c>
      <c r="C11" s="7" t="s">
        <v>19</v>
      </c>
      <c r="D11" s="14"/>
      <c r="E11" s="137"/>
      <c r="F11" s="6" t="s">
        <v>18</v>
      </c>
      <c r="G11" s="7" t="s">
        <v>20</v>
      </c>
      <c r="H11" s="13"/>
    </row>
    <row r="12" spans="1:8" ht="26.25" customHeight="1">
      <c r="A12" s="105"/>
      <c r="B12" s="15" t="s">
        <v>21</v>
      </c>
      <c r="C12" s="87"/>
      <c r="D12" s="16">
        <f>C12*D10</f>
        <v>0</v>
      </c>
      <c r="E12" s="137"/>
      <c r="F12" s="17" t="s">
        <v>21</v>
      </c>
      <c r="G12" s="87"/>
      <c r="H12" s="18">
        <f>G12*H10</f>
        <v>0</v>
      </c>
    </row>
    <row r="13" spans="1:8" ht="17.25" customHeight="1" thickBot="1">
      <c r="A13" s="132"/>
      <c r="B13" s="19" t="s">
        <v>22</v>
      </c>
      <c r="C13" s="86">
        <f>SUM(C12)</f>
        <v>0</v>
      </c>
      <c r="D13" s="20">
        <f>SUM(D12)</f>
        <v>0</v>
      </c>
      <c r="E13" s="138"/>
      <c r="F13" s="21" t="s">
        <v>23</v>
      </c>
      <c r="G13" s="86">
        <f>SUM(G12)</f>
        <v>0</v>
      </c>
      <c r="H13" s="20">
        <f>SUM(H12)</f>
        <v>0</v>
      </c>
    </row>
    <row r="14" spans="1:8" ht="41.25" customHeight="1" thickBot="1">
      <c r="A14" s="107" t="s">
        <v>226</v>
      </c>
      <c r="B14" s="107"/>
      <c r="C14" s="107"/>
      <c r="D14" s="149"/>
      <c r="E14" s="107"/>
      <c r="F14" s="107"/>
      <c r="G14" s="107"/>
      <c r="H14" s="107"/>
    </row>
    <row r="15" spans="1:8">
      <c r="A15" s="104"/>
      <c r="B15" s="2" t="s">
        <v>0</v>
      </c>
      <c r="C15" s="3"/>
      <c r="D15" s="5" t="s">
        <v>2</v>
      </c>
      <c r="E15" s="104"/>
      <c r="F15" s="2" t="s">
        <v>0</v>
      </c>
      <c r="G15" s="3"/>
      <c r="H15" s="5" t="s">
        <v>2</v>
      </c>
    </row>
    <row r="16" spans="1:8" ht="22">
      <c r="A16" s="105"/>
      <c r="B16" s="24" t="s">
        <v>105</v>
      </c>
      <c r="C16" s="7" t="s">
        <v>24</v>
      </c>
      <c r="D16" s="18" t="s">
        <v>113</v>
      </c>
      <c r="E16" s="105"/>
      <c r="F16" s="24" t="s">
        <v>106</v>
      </c>
      <c r="G16" s="7" t="s">
        <v>4</v>
      </c>
      <c r="H16" s="18">
        <v>32</v>
      </c>
    </row>
    <row r="17" spans="1:8" ht="83.25" customHeight="1">
      <c r="A17" s="105"/>
      <c r="B17" s="9" t="s">
        <v>112</v>
      </c>
      <c r="C17" s="54" t="s">
        <v>5</v>
      </c>
      <c r="D17" s="11" t="s">
        <v>6</v>
      </c>
      <c r="E17" s="105"/>
      <c r="F17" s="10" t="s">
        <v>108</v>
      </c>
      <c r="G17" s="54" t="s">
        <v>5</v>
      </c>
      <c r="H17" s="11" t="s">
        <v>6</v>
      </c>
    </row>
    <row r="18" spans="1:8">
      <c r="A18" s="105"/>
      <c r="B18" s="9" t="s">
        <v>7</v>
      </c>
      <c r="C18" s="54" t="s">
        <v>25</v>
      </c>
      <c r="D18" s="18">
        <f>H4</f>
        <v>6.35</v>
      </c>
      <c r="E18" s="105"/>
      <c r="F18" s="9" t="s">
        <v>7</v>
      </c>
      <c r="G18" s="54" t="s">
        <v>26</v>
      </c>
      <c r="H18" s="18">
        <f>H4</f>
        <v>6.35</v>
      </c>
    </row>
    <row r="19" spans="1:8">
      <c r="A19" s="105"/>
      <c r="B19" s="9" t="s">
        <v>27</v>
      </c>
      <c r="C19" s="54" t="s">
        <v>28</v>
      </c>
      <c r="D19" s="11" t="s">
        <v>14</v>
      </c>
      <c r="E19" s="105"/>
      <c r="F19" s="9" t="s">
        <v>27</v>
      </c>
      <c r="G19" s="54" t="s">
        <v>29</v>
      </c>
      <c r="H19" s="11" t="s">
        <v>14</v>
      </c>
    </row>
    <row r="20" spans="1:8">
      <c r="A20" s="105"/>
      <c r="B20" s="9" t="s">
        <v>15</v>
      </c>
      <c r="C20" s="54" t="s">
        <v>30</v>
      </c>
      <c r="D20" s="13">
        <f>D16/D18</f>
        <v>5.984251968503937</v>
      </c>
      <c r="E20" s="105"/>
      <c r="F20" s="9" t="s">
        <v>15</v>
      </c>
      <c r="G20" s="54" t="s">
        <v>31</v>
      </c>
      <c r="H20" s="13">
        <f>H16/H18</f>
        <v>5.0393700787401574</v>
      </c>
    </row>
    <row r="21" spans="1:8">
      <c r="A21" s="139"/>
      <c r="B21" s="24" t="s">
        <v>18</v>
      </c>
      <c r="C21" s="7" t="s">
        <v>32</v>
      </c>
      <c r="D21" s="25"/>
      <c r="E21" s="139"/>
      <c r="F21" s="26" t="s">
        <v>18</v>
      </c>
      <c r="G21" s="27" t="s">
        <v>20</v>
      </c>
      <c r="H21" s="25"/>
    </row>
    <row r="22" spans="1:8">
      <c r="A22" s="139"/>
      <c r="B22" s="17" t="s">
        <v>21</v>
      </c>
      <c r="C22" s="87"/>
      <c r="D22" s="28">
        <f>C22*D20</f>
        <v>0</v>
      </c>
      <c r="E22" s="139"/>
      <c r="F22" s="29" t="s">
        <v>21</v>
      </c>
      <c r="G22" s="88"/>
      <c r="H22" s="28">
        <f>G22*H20</f>
        <v>0</v>
      </c>
    </row>
    <row r="23" spans="1:8" ht="17.25" customHeight="1" thickBot="1">
      <c r="A23" s="128"/>
      <c r="B23" s="21" t="s">
        <v>23</v>
      </c>
      <c r="C23" s="86">
        <f>C22</f>
        <v>0</v>
      </c>
      <c r="D23" s="20">
        <f>D22</f>
        <v>0</v>
      </c>
      <c r="E23" s="128"/>
      <c r="F23" s="21" t="s">
        <v>23</v>
      </c>
      <c r="G23" s="86">
        <f>G22</f>
        <v>0</v>
      </c>
      <c r="H23" s="20">
        <f>H22</f>
        <v>0</v>
      </c>
    </row>
    <row r="24" spans="1:8" ht="27.75" customHeight="1" thickBot="1">
      <c r="A24" s="107" t="s">
        <v>226</v>
      </c>
      <c r="B24" s="107"/>
      <c r="C24" s="107"/>
      <c r="D24" s="107"/>
      <c r="E24" s="107"/>
      <c r="F24" s="107"/>
      <c r="G24" s="107"/>
      <c r="H24" s="107"/>
    </row>
    <row r="25" spans="1:8">
      <c r="A25" s="104"/>
      <c r="B25" s="2" t="s">
        <v>0</v>
      </c>
      <c r="C25" s="3"/>
      <c r="D25" s="5" t="s">
        <v>2</v>
      </c>
      <c r="E25" s="104"/>
      <c r="F25" s="2" t="s">
        <v>0</v>
      </c>
      <c r="G25" s="3"/>
      <c r="H25" s="5" t="s">
        <v>2</v>
      </c>
    </row>
    <row r="26" spans="1:8" ht="22">
      <c r="A26" s="105"/>
      <c r="B26" s="6" t="s">
        <v>107</v>
      </c>
      <c r="C26" s="7" t="s">
        <v>4</v>
      </c>
      <c r="D26" s="18">
        <v>48</v>
      </c>
      <c r="E26" s="105"/>
      <c r="F26" s="24" t="s">
        <v>116</v>
      </c>
      <c r="G26" s="7"/>
      <c r="H26" s="18">
        <v>2.5</v>
      </c>
    </row>
    <row r="27" spans="1:8" ht="63.75" customHeight="1">
      <c r="A27" s="105"/>
      <c r="B27" s="10" t="s">
        <v>114</v>
      </c>
      <c r="C27" s="54" t="s">
        <v>5</v>
      </c>
      <c r="D27" s="11" t="s">
        <v>6</v>
      </c>
      <c r="E27" s="105"/>
      <c r="F27" s="24" t="s">
        <v>115</v>
      </c>
      <c r="G27" s="10"/>
      <c r="H27" s="85">
        <v>2.8</v>
      </c>
    </row>
    <row r="28" spans="1:8">
      <c r="A28" s="105"/>
      <c r="B28" s="9" t="s">
        <v>7</v>
      </c>
      <c r="C28" s="54" t="s">
        <v>33</v>
      </c>
      <c r="D28" s="18">
        <f>H4</f>
        <v>6.35</v>
      </c>
      <c r="E28" s="105"/>
      <c r="F28" s="9"/>
      <c r="G28" s="10"/>
      <c r="H28" s="18">
        <f>H4</f>
        <v>6.35</v>
      </c>
    </row>
    <row r="29" spans="1:8">
      <c r="A29" s="105"/>
      <c r="B29" s="9" t="s">
        <v>27</v>
      </c>
      <c r="C29" s="54" t="s">
        <v>34</v>
      </c>
      <c r="D29" s="11" t="s">
        <v>14</v>
      </c>
      <c r="E29" s="105"/>
      <c r="F29" s="9"/>
      <c r="G29" s="10"/>
      <c r="H29" s="11" t="s">
        <v>14</v>
      </c>
    </row>
    <row r="30" spans="1:8">
      <c r="A30" s="105"/>
      <c r="B30" s="9" t="s">
        <v>15</v>
      </c>
      <c r="C30" s="54" t="s">
        <v>35</v>
      </c>
      <c r="D30" s="13">
        <f>D26/D28</f>
        <v>7.559055118110237</v>
      </c>
      <c r="E30" s="105"/>
      <c r="F30" s="9"/>
      <c r="G30" s="10"/>
      <c r="H30" s="13"/>
    </row>
    <row r="31" spans="1:8">
      <c r="A31" s="105"/>
      <c r="B31" s="24" t="s">
        <v>18</v>
      </c>
      <c r="C31" s="7" t="s">
        <v>36</v>
      </c>
      <c r="D31" s="13"/>
      <c r="E31" s="105"/>
      <c r="F31" s="24" t="s">
        <v>116</v>
      </c>
      <c r="G31" s="89"/>
      <c r="H31" s="13">
        <f>(H26/H28)*G31</f>
        <v>0</v>
      </c>
    </row>
    <row r="32" spans="1:8" ht="25.5" customHeight="1">
      <c r="A32" s="105"/>
      <c r="B32" s="17" t="s">
        <v>21</v>
      </c>
      <c r="C32" s="87"/>
      <c r="D32" s="18">
        <f>C32*D30</f>
        <v>0</v>
      </c>
      <c r="E32" s="105"/>
      <c r="F32" s="17" t="s">
        <v>115</v>
      </c>
      <c r="G32" s="87"/>
      <c r="H32" s="13">
        <f>(H27/H28)*G32</f>
        <v>0</v>
      </c>
    </row>
    <row r="33" spans="1:8" ht="16" thickBot="1">
      <c r="A33" s="106"/>
      <c r="B33" s="21" t="s">
        <v>23</v>
      </c>
      <c r="C33" s="86">
        <f>SUM(C32:C32)</f>
        <v>0</v>
      </c>
      <c r="D33" s="20">
        <f>SUM(D32:D32)</f>
        <v>0</v>
      </c>
      <c r="E33" s="106"/>
      <c r="F33" s="21" t="s">
        <v>23</v>
      </c>
      <c r="G33" s="86">
        <f>SUM(G31:G32)</f>
        <v>0</v>
      </c>
      <c r="H33" s="20">
        <f>SUM(H31:H32)</f>
        <v>0</v>
      </c>
    </row>
    <row r="34" spans="1:8" ht="38.25" customHeight="1" thickBot="1">
      <c r="A34" s="107" t="s">
        <v>226</v>
      </c>
      <c r="B34" s="107"/>
      <c r="C34" s="107"/>
      <c r="D34" s="107"/>
      <c r="E34" s="107"/>
      <c r="F34" s="107"/>
      <c r="G34" s="107"/>
      <c r="H34" s="107"/>
    </row>
    <row r="35" spans="1:8" ht="15">
      <c r="A35" s="30"/>
      <c r="B35" s="32"/>
      <c r="C35" s="31"/>
      <c r="D35" s="23"/>
      <c r="E35" s="30"/>
      <c r="F35" s="32"/>
      <c r="G35" s="31"/>
      <c r="H35" s="23"/>
    </row>
    <row r="36" spans="1:8" ht="23">
      <c r="A36" s="30"/>
      <c r="B36" s="140" t="s">
        <v>37</v>
      </c>
      <c r="C36" s="140"/>
      <c r="D36" s="140"/>
      <c r="E36" s="140"/>
      <c r="F36" s="140"/>
      <c r="G36" s="31"/>
      <c r="H36" s="23"/>
    </row>
    <row r="37" spans="1:8" ht="21" thickBot="1">
      <c r="A37" s="30"/>
      <c r="B37" s="33"/>
      <c r="C37" s="33"/>
      <c r="D37" s="33"/>
      <c r="E37" s="33"/>
      <c r="F37" s="33"/>
      <c r="G37" s="31"/>
      <c r="H37" s="23"/>
    </row>
    <row r="38" spans="1:8">
      <c r="A38" s="104"/>
      <c r="B38" s="2" t="s">
        <v>0</v>
      </c>
      <c r="C38" s="3"/>
      <c r="D38" s="5" t="s">
        <v>2</v>
      </c>
      <c r="E38" s="104"/>
      <c r="F38" s="2" t="s">
        <v>0</v>
      </c>
      <c r="G38" s="3"/>
      <c r="H38" s="5" t="s">
        <v>2</v>
      </c>
    </row>
    <row r="39" spans="1:8" ht="22">
      <c r="A39" s="105"/>
      <c r="B39" s="24" t="s">
        <v>38</v>
      </c>
      <c r="C39" s="7" t="s">
        <v>39</v>
      </c>
      <c r="D39" s="18">
        <v>21</v>
      </c>
      <c r="E39" s="105"/>
      <c r="F39" s="24" t="s">
        <v>40</v>
      </c>
      <c r="G39" s="7" t="s">
        <v>41</v>
      </c>
      <c r="H39" s="18">
        <v>57</v>
      </c>
    </row>
    <row r="40" spans="1:8" ht="40.5" customHeight="1">
      <c r="A40" s="105"/>
      <c r="B40" s="9" t="s">
        <v>42</v>
      </c>
      <c r="C40" s="10" t="s">
        <v>43</v>
      </c>
      <c r="D40" s="11" t="s">
        <v>6</v>
      </c>
      <c r="E40" s="105"/>
      <c r="F40" s="9" t="s">
        <v>44</v>
      </c>
      <c r="G40" s="10" t="s">
        <v>43</v>
      </c>
      <c r="H40" s="11" t="s">
        <v>6</v>
      </c>
    </row>
    <row r="41" spans="1:8">
      <c r="A41" s="105"/>
      <c r="B41" s="9" t="s">
        <v>7</v>
      </c>
      <c r="C41" s="10" t="s">
        <v>45</v>
      </c>
      <c r="D41" s="18">
        <f>H4</f>
        <v>6.35</v>
      </c>
      <c r="E41" s="105"/>
      <c r="F41" s="9" t="s">
        <v>7</v>
      </c>
      <c r="G41" s="10" t="s">
        <v>46</v>
      </c>
      <c r="H41" s="18">
        <f>H4</f>
        <v>6.35</v>
      </c>
    </row>
    <row r="42" spans="1:8">
      <c r="A42" s="105"/>
      <c r="B42" s="9" t="s">
        <v>27</v>
      </c>
      <c r="C42" s="10" t="s">
        <v>47</v>
      </c>
      <c r="D42" s="11" t="s">
        <v>14</v>
      </c>
      <c r="E42" s="105"/>
      <c r="F42" s="9" t="s">
        <v>27</v>
      </c>
      <c r="G42" s="10" t="s">
        <v>48</v>
      </c>
      <c r="H42" s="11" t="s">
        <v>14</v>
      </c>
    </row>
    <row r="43" spans="1:8">
      <c r="A43" s="105"/>
      <c r="B43" s="9" t="s">
        <v>15</v>
      </c>
      <c r="C43" s="10" t="s">
        <v>49</v>
      </c>
      <c r="D43" s="13">
        <f>D39/D41</f>
        <v>3.3070866141732287</v>
      </c>
      <c r="E43" s="105"/>
      <c r="F43" s="9" t="s">
        <v>15</v>
      </c>
      <c r="G43" s="10" t="s">
        <v>50</v>
      </c>
      <c r="H43" s="13">
        <f>H39/H41</f>
        <v>8.9763779527559056</v>
      </c>
    </row>
    <row r="44" spans="1:8">
      <c r="A44" s="105"/>
      <c r="B44" s="24" t="s">
        <v>18</v>
      </c>
      <c r="C44" s="7" t="s">
        <v>51</v>
      </c>
      <c r="D44" s="13"/>
      <c r="E44" s="105"/>
      <c r="F44" s="24" t="s">
        <v>18</v>
      </c>
      <c r="G44" s="7" t="s">
        <v>36</v>
      </c>
      <c r="H44" s="13"/>
    </row>
    <row r="45" spans="1:8">
      <c r="A45" s="105"/>
      <c r="B45" s="15" t="s">
        <v>52</v>
      </c>
      <c r="C45" s="87"/>
      <c r="D45" s="18">
        <f>C45*D43</f>
        <v>0</v>
      </c>
      <c r="E45" s="105"/>
      <c r="F45" s="17" t="s">
        <v>21</v>
      </c>
      <c r="G45" s="90"/>
      <c r="H45" s="18">
        <f>G45*H43</f>
        <v>0</v>
      </c>
    </row>
    <row r="46" spans="1:8" ht="16" thickBot="1">
      <c r="A46" s="132"/>
      <c r="B46" s="34" t="s">
        <v>23</v>
      </c>
      <c r="C46" s="86">
        <f>C45</f>
        <v>0</v>
      </c>
      <c r="D46" s="20">
        <f>D45</f>
        <v>0</v>
      </c>
      <c r="E46" s="106"/>
      <c r="F46" s="21" t="s">
        <v>23</v>
      </c>
      <c r="G46" s="86">
        <f>G45</f>
        <v>0</v>
      </c>
      <c r="H46" s="20">
        <f>H45</f>
        <v>0</v>
      </c>
    </row>
    <row r="47" spans="1:8" ht="38.25" customHeight="1" thickBot="1">
      <c r="A47" s="107" t="s">
        <v>227</v>
      </c>
      <c r="B47" s="107"/>
      <c r="C47" s="107"/>
      <c r="D47" s="107"/>
      <c r="E47" s="107"/>
      <c r="F47" s="107"/>
      <c r="G47" s="107"/>
      <c r="H47" s="107"/>
    </row>
    <row r="48" spans="1:8">
      <c r="A48" s="101"/>
      <c r="B48" s="35" t="s">
        <v>0</v>
      </c>
      <c r="C48" s="5"/>
      <c r="D48" s="12" t="s">
        <v>2</v>
      </c>
      <c r="E48" s="146"/>
      <c r="F48" s="35" t="s">
        <v>0</v>
      </c>
      <c r="G48" s="5"/>
      <c r="H48" s="12" t="s">
        <v>2</v>
      </c>
    </row>
    <row r="49" spans="1:8" ht="22">
      <c r="A49" s="102"/>
      <c r="B49" s="7" t="s">
        <v>53</v>
      </c>
      <c r="C49" s="11" t="s">
        <v>41</v>
      </c>
      <c r="D49" s="18">
        <v>19</v>
      </c>
      <c r="E49" s="147"/>
      <c r="F49" s="7" t="s">
        <v>54</v>
      </c>
      <c r="G49" s="11" t="s">
        <v>55</v>
      </c>
      <c r="H49" s="18">
        <v>37</v>
      </c>
    </row>
    <row r="50" spans="1:8" ht="44">
      <c r="A50" s="102"/>
      <c r="B50" s="10" t="s">
        <v>56</v>
      </c>
      <c r="C50" s="37" t="s">
        <v>57</v>
      </c>
      <c r="D50" s="11" t="s">
        <v>6</v>
      </c>
      <c r="E50" s="147"/>
      <c r="F50" s="10" t="s">
        <v>58</v>
      </c>
      <c r="G50" s="37" t="s">
        <v>59</v>
      </c>
      <c r="H50" s="11" t="s">
        <v>6</v>
      </c>
    </row>
    <row r="51" spans="1:8">
      <c r="A51" s="102"/>
      <c r="B51" s="10" t="s">
        <v>7</v>
      </c>
      <c r="C51" s="37" t="s">
        <v>60</v>
      </c>
      <c r="D51" s="18">
        <f>H4</f>
        <v>6.35</v>
      </c>
      <c r="E51" s="147"/>
      <c r="F51" s="10" t="s">
        <v>7</v>
      </c>
      <c r="G51" s="37" t="s">
        <v>61</v>
      </c>
      <c r="H51" s="18">
        <f>H4</f>
        <v>6.35</v>
      </c>
    </row>
    <row r="52" spans="1:8">
      <c r="A52" s="102"/>
      <c r="B52" s="10" t="s">
        <v>27</v>
      </c>
      <c r="C52" s="37" t="s">
        <v>62</v>
      </c>
      <c r="D52" s="11" t="s">
        <v>14</v>
      </c>
      <c r="E52" s="147"/>
      <c r="F52" s="10" t="s">
        <v>27</v>
      </c>
      <c r="G52" s="37" t="s">
        <v>63</v>
      </c>
      <c r="H52" s="11" t="s">
        <v>14</v>
      </c>
    </row>
    <row r="53" spans="1:8">
      <c r="A53" s="102"/>
      <c r="B53" s="10" t="s">
        <v>15</v>
      </c>
      <c r="C53" s="37" t="s">
        <v>64</v>
      </c>
      <c r="D53" s="13">
        <f>D49/D51</f>
        <v>2.9921259842519685</v>
      </c>
      <c r="E53" s="147"/>
      <c r="F53" s="10" t="s">
        <v>15</v>
      </c>
      <c r="G53" s="37" t="s">
        <v>65</v>
      </c>
      <c r="H53" s="13">
        <f>H49/H51</f>
        <v>5.8267716535433074</v>
      </c>
    </row>
    <row r="54" spans="1:8">
      <c r="A54" s="102"/>
      <c r="B54" s="27" t="s">
        <v>18</v>
      </c>
      <c r="C54" s="11" t="s">
        <v>66</v>
      </c>
      <c r="D54" s="13"/>
      <c r="E54" s="147"/>
      <c r="F54" s="27" t="s">
        <v>18</v>
      </c>
      <c r="G54" s="11" t="s">
        <v>66</v>
      </c>
      <c r="H54" s="13"/>
    </row>
    <row r="55" spans="1:8">
      <c r="A55" s="102"/>
      <c r="B55" s="38" t="s">
        <v>21</v>
      </c>
      <c r="C55" s="92"/>
      <c r="D55" s="18">
        <f>C55*D53</f>
        <v>0</v>
      </c>
      <c r="E55" s="147"/>
      <c r="F55" s="38" t="s">
        <v>21</v>
      </c>
      <c r="G55" s="92"/>
      <c r="H55" s="18">
        <f>G55*H53</f>
        <v>0</v>
      </c>
    </row>
    <row r="56" spans="1:8" ht="16" thickBot="1">
      <c r="A56" s="103"/>
      <c r="B56" s="39" t="s">
        <v>23</v>
      </c>
      <c r="C56" s="20">
        <f>C55</f>
        <v>0</v>
      </c>
      <c r="D56" s="20">
        <f>D55</f>
        <v>0</v>
      </c>
      <c r="E56" s="148"/>
      <c r="F56" s="40" t="s">
        <v>23</v>
      </c>
      <c r="G56" s="91">
        <f>G55</f>
        <v>0</v>
      </c>
      <c r="H56" s="41">
        <f>H55</f>
        <v>0</v>
      </c>
    </row>
    <row r="57" spans="1:8" ht="30.75" customHeight="1" thickBot="1">
      <c r="A57" s="107" t="s">
        <v>227</v>
      </c>
      <c r="B57" s="107"/>
      <c r="C57" s="107"/>
      <c r="D57" s="107"/>
      <c r="E57" s="107"/>
      <c r="F57" s="107"/>
      <c r="G57" s="107"/>
      <c r="H57" s="107"/>
    </row>
    <row r="58" spans="1:8">
      <c r="A58" s="104"/>
      <c r="B58" s="2" t="s">
        <v>0</v>
      </c>
      <c r="C58" s="3"/>
      <c r="D58" s="4" t="s">
        <v>2</v>
      </c>
      <c r="E58" s="104"/>
      <c r="F58" s="2" t="s">
        <v>0</v>
      </c>
      <c r="G58" s="3"/>
      <c r="H58" s="5" t="s">
        <v>2</v>
      </c>
    </row>
    <row r="59" spans="1:8" ht="22">
      <c r="A59" s="105"/>
      <c r="B59" s="24" t="s">
        <v>117</v>
      </c>
      <c r="C59" s="7" t="s">
        <v>39</v>
      </c>
      <c r="D59" s="44">
        <v>33</v>
      </c>
      <c r="E59" s="105"/>
      <c r="F59" s="24" t="s">
        <v>118</v>
      </c>
      <c r="G59" s="7" t="s">
        <v>39</v>
      </c>
      <c r="H59" s="18">
        <v>35</v>
      </c>
    </row>
    <row r="60" spans="1:8" ht="33.75" customHeight="1">
      <c r="A60" s="105"/>
      <c r="B60" s="9" t="s">
        <v>132</v>
      </c>
      <c r="C60" s="10" t="s">
        <v>68</v>
      </c>
      <c r="D60" s="42" t="s">
        <v>6</v>
      </c>
      <c r="E60" s="105"/>
      <c r="F60" s="9" t="s">
        <v>119</v>
      </c>
      <c r="G60" s="10" t="s">
        <v>68</v>
      </c>
      <c r="H60" s="11" t="s">
        <v>6</v>
      </c>
    </row>
    <row r="61" spans="1:8">
      <c r="A61" s="105"/>
      <c r="B61" s="9" t="s">
        <v>7</v>
      </c>
      <c r="C61" s="10" t="s">
        <v>71</v>
      </c>
      <c r="D61" s="44">
        <f>H4</f>
        <v>6.35</v>
      </c>
      <c r="E61" s="105"/>
      <c r="F61" s="9" t="s">
        <v>7</v>
      </c>
      <c r="G61" s="10" t="s">
        <v>71</v>
      </c>
      <c r="H61" s="18">
        <f>H4</f>
        <v>6.35</v>
      </c>
    </row>
    <row r="62" spans="1:8">
      <c r="A62" s="105"/>
      <c r="B62" s="9" t="s">
        <v>27</v>
      </c>
      <c r="C62" s="10" t="s">
        <v>73</v>
      </c>
      <c r="D62" s="42" t="s">
        <v>14</v>
      </c>
      <c r="E62" s="105"/>
      <c r="F62" s="9" t="s">
        <v>27</v>
      </c>
      <c r="G62" s="10" t="s">
        <v>73</v>
      </c>
      <c r="H62" s="11" t="s">
        <v>14</v>
      </c>
    </row>
    <row r="63" spans="1:8">
      <c r="A63" s="105"/>
      <c r="B63" s="9" t="s">
        <v>15</v>
      </c>
      <c r="C63" s="10" t="s">
        <v>75</v>
      </c>
      <c r="D63" s="43">
        <f>D59/D61</f>
        <v>5.1968503937007879</v>
      </c>
      <c r="E63" s="105"/>
      <c r="F63" s="9" t="s">
        <v>15</v>
      </c>
      <c r="G63" s="10" t="s">
        <v>75</v>
      </c>
      <c r="H63" s="13">
        <f>H59/H61</f>
        <v>5.5118110236220472</v>
      </c>
    </row>
    <row r="64" spans="1:8">
      <c r="A64" s="105"/>
      <c r="B64" s="24" t="s">
        <v>18</v>
      </c>
      <c r="C64" s="7" t="s">
        <v>77</v>
      </c>
      <c r="D64" s="43"/>
      <c r="E64" s="105"/>
      <c r="F64" s="24" t="s">
        <v>18</v>
      </c>
      <c r="G64" s="7" t="s">
        <v>77</v>
      </c>
      <c r="H64" s="13"/>
    </row>
    <row r="65" spans="1:8">
      <c r="A65" s="127"/>
      <c r="B65" s="17" t="s">
        <v>52</v>
      </c>
      <c r="C65" s="89"/>
      <c r="D65" s="44">
        <f>D63*C65</f>
        <v>0</v>
      </c>
      <c r="E65" s="127"/>
      <c r="F65" s="17" t="s">
        <v>21</v>
      </c>
      <c r="G65" s="89"/>
      <c r="H65" s="18">
        <f>H63*G65</f>
        <v>0</v>
      </c>
    </row>
    <row r="66" spans="1:8" ht="16" thickBot="1">
      <c r="A66" s="106"/>
      <c r="B66" s="21" t="s">
        <v>23</v>
      </c>
      <c r="C66" s="86">
        <f>SUM(C65:C65)</f>
        <v>0</v>
      </c>
      <c r="D66" s="46">
        <f>SUM(D65:D65)</f>
        <v>0</v>
      </c>
      <c r="E66" s="106"/>
      <c r="F66" s="21" t="s">
        <v>23</v>
      </c>
      <c r="G66" s="86">
        <f>SUM(G65:G65)</f>
        <v>0</v>
      </c>
      <c r="H66" s="20">
        <f>SUM(H65:H65)</f>
        <v>0</v>
      </c>
    </row>
    <row r="67" spans="1:8" ht="30" customHeight="1" thickBot="1">
      <c r="A67" s="107" t="s">
        <v>227</v>
      </c>
      <c r="B67" s="107"/>
      <c r="C67" s="107"/>
      <c r="D67" s="107"/>
      <c r="E67" s="107"/>
      <c r="F67" s="107"/>
      <c r="G67" s="107"/>
      <c r="H67" s="107"/>
    </row>
    <row r="68" spans="1:8">
      <c r="A68" s="104"/>
      <c r="B68" s="2" t="s">
        <v>0</v>
      </c>
      <c r="C68" s="3"/>
      <c r="D68" s="5" t="s">
        <v>2</v>
      </c>
      <c r="E68" s="104"/>
      <c r="F68" s="2" t="s">
        <v>0</v>
      </c>
      <c r="G68" s="3"/>
      <c r="H68" s="5" t="s">
        <v>2</v>
      </c>
    </row>
    <row r="69" spans="1:8" ht="22">
      <c r="A69" s="105"/>
      <c r="B69" s="24" t="s">
        <v>67</v>
      </c>
      <c r="C69" s="7" t="s">
        <v>39</v>
      </c>
      <c r="D69" s="18">
        <v>15</v>
      </c>
      <c r="E69" s="105"/>
      <c r="F69" s="24" t="s">
        <v>67</v>
      </c>
      <c r="G69" s="7" t="s">
        <v>39</v>
      </c>
      <c r="H69" s="18">
        <v>16</v>
      </c>
    </row>
    <row r="70" spans="1:8" ht="44">
      <c r="A70" s="105"/>
      <c r="B70" s="9" t="s">
        <v>69</v>
      </c>
      <c r="C70" s="10" t="s">
        <v>70</v>
      </c>
      <c r="D70" s="11" t="s">
        <v>6</v>
      </c>
      <c r="E70" s="105"/>
      <c r="F70" s="9" t="s">
        <v>69</v>
      </c>
      <c r="G70" s="10" t="s">
        <v>70</v>
      </c>
      <c r="H70" s="11" t="s">
        <v>6</v>
      </c>
    </row>
    <row r="71" spans="1:8">
      <c r="A71" s="105"/>
      <c r="B71" s="9" t="s">
        <v>7</v>
      </c>
      <c r="C71" s="10" t="s">
        <v>72</v>
      </c>
      <c r="D71" s="18">
        <f>H4</f>
        <v>6.35</v>
      </c>
      <c r="E71" s="105"/>
      <c r="F71" s="9" t="s">
        <v>7</v>
      </c>
      <c r="G71" s="10" t="s">
        <v>72</v>
      </c>
      <c r="H71" s="18">
        <f>H4</f>
        <v>6.35</v>
      </c>
    </row>
    <row r="72" spans="1:8">
      <c r="A72" s="105"/>
      <c r="B72" s="9" t="s">
        <v>27</v>
      </c>
      <c r="C72" s="10" t="s">
        <v>74</v>
      </c>
      <c r="D72" s="11" t="s">
        <v>14</v>
      </c>
      <c r="E72" s="105"/>
      <c r="F72" s="9" t="s">
        <v>27</v>
      </c>
      <c r="G72" s="10" t="s">
        <v>74</v>
      </c>
      <c r="H72" s="11" t="s">
        <v>14</v>
      </c>
    </row>
    <row r="73" spans="1:8">
      <c r="A73" s="105"/>
      <c r="B73" s="9" t="s">
        <v>15</v>
      </c>
      <c r="C73" s="10" t="s">
        <v>76</v>
      </c>
      <c r="D73" s="13">
        <f>D69/D71</f>
        <v>2.3622047244094491</v>
      </c>
      <c r="E73" s="105"/>
      <c r="F73" s="9" t="s">
        <v>15</v>
      </c>
      <c r="G73" s="10" t="s">
        <v>76</v>
      </c>
      <c r="H73" s="13">
        <f>H69/H71</f>
        <v>2.5196850393700787</v>
      </c>
    </row>
    <row r="74" spans="1:8">
      <c r="A74" s="105"/>
      <c r="B74" s="24" t="s">
        <v>18</v>
      </c>
      <c r="C74" s="7" t="s">
        <v>36</v>
      </c>
      <c r="D74" s="25"/>
      <c r="E74" s="105"/>
      <c r="F74" s="24" t="s">
        <v>18</v>
      </c>
      <c r="G74" s="7" t="s">
        <v>36</v>
      </c>
      <c r="H74" s="25"/>
    </row>
    <row r="75" spans="1:8">
      <c r="A75" s="127"/>
      <c r="B75" s="17" t="s">
        <v>52</v>
      </c>
      <c r="C75" s="87"/>
      <c r="D75" s="28">
        <f>D73*C75</f>
        <v>0</v>
      </c>
      <c r="E75" s="127"/>
      <c r="F75" s="17" t="s">
        <v>52</v>
      </c>
      <c r="G75" s="87"/>
      <c r="H75" s="28">
        <f>H73*G75</f>
        <v>0</v>
      </c>
    </row>
    <row r="76" spans="1:8" ht="16" thickBot="1">
      <c r="A76" s="106"/>
      <c r="B76" s="21" t="s">
        <v>23</v>
      </c>
      <c r="C76" s="86">
        <f>SUM(C75:C75)</f>
        <v>0</v>
      </c>
      <c r="D76" s="20">
        <f>SUM(D75:D75)</f>
        <v>0</v>
      </c>
      <c r="E76" s="106"/>
      <c r="F76" s="21" t="s">
        <v>23</v>
      </c>
      <c r="G76" s="86">
        <f>SUM(G75:G75)</f>
        <v>0</v>
      </c>
      <c r="H76" s="20">
        <f>SUM(H75:H75)</f>
        <v>0</v>
      </c>
    </row>
    <row r="77" spans="1:8" ht="37.5" customHeight="1" thickBot="1">
      <c r="A77" s="107" t="s">
        <v>227</v>
      </c>
      <c r="B77" s="107"/>
      <c r="C77" s="107"/>
      <c r="D77" s="107"/>
      <c r="E77" s="107"/>
      <c r="F77" s="107"/>
      <c r="G77" s="107"/>
      <c r="H77" s="107"/>
    </row>
    <row r="78" spans="1:8">
      <c r="A78" s="104"/>
      <c r="B78" s="2" t="s">
        <v>0</v>
      </c>
      <c r="C78" s="3"/>
      <c r="D78" s="4" t="s">
        <v>2</v>
      </c>
      <c r="E78" s="104"/>
      <c r="F78" s="2" t="s">
        <v>0</v>
      </c>
      <c r="G78" s="3"/>
      <c r="H78" s="5" t="s">
        <v>2</v>
      </c>
    </row>
    <row r="79" spans="1:8" ht="22">
      <c r="A79" s="105"/>
      <c r="B79" s="24" t="s">
        <v>126</v>
      </c>
      <c r="C79" s="7" t="s">
        <v>39</v>
      </c>
      <c r="D79" s="18">
        <v>17</v>
      </c>
      <c r="E79" s="105"/>
      <c r="F79" s="24" t="s">
        <v>127</v>
      </c>
      <c r="G79" s="7" t="s">
        <v>39</v>
      </c>
      <c r="H79" s="18">
        <v>18</v>
      </c>
    </row>
    <row r="80" spans="1:8" ht="47.25" customHeight="1">
      <c r="A80" s="105"/>
      <c r="B80" s="9" t="s">
        <v>125</v>
      </c>
      <c r="C80" s="10" t="s">
        <v>70</v>
      </c>
      <c r="D80" s="11" t="s">
        <v>6</v>
      </c>
      <c r="E80" s="105"/>
      <c r="F80" s="9" t="s">
        <v>124</v>
      </c>
      <c r="G80" s="10" t="s">
        <v>70</v>
      </c>
      <c r="H80" s="11" t="s">
        <v>6</v>
      </c>
    </row>
    <row r="81" spans="1:8">
      <c r="A81" s="105"/>
      <c r="B81" s="9" t="s">
        <v>7</v>
      </c>
      <c r="C81" s="10" t="s">
        <v>78</v>
      </c>
      <c r="D81" s="18">
        <f>H4</f>
        <v>6.35</v>
      </c>
      <c r="E81" s="105"/>
      <c r="F81" s="9" t="s">
        <v>7</v>
      </c>
      <c r="G81" s="10" t="s">
        <v>78</v>
      </c>
      <c r="H81" s="18">
        <f>H4</f>
        <v>6.35</v>
      </c>
    </row>
    <row r="82" spans="1:8">
      <c r="A82" s="105"/>
      <c r="B82" s="9" t="s">
        <v>27</v>
      </c>
      <c r="C82" s="10" t="s">
        <v>79</v>
      </c>
      <c r="D82" s="11" t="s">
        <v>14</v>
      </c>
      <c r="E82" s="105"/>
      <c r="F82" s="9" t="s">
        <v>27</v>
      </c>
      <c r="G82" s="10" t="s">
        <v>79</v>
      </c>
      <c r="H82" s="11" t="s">
        <v>14</v>
      </c>
    </row>
    <row r="83" spans="1:8">
      <c r="A83" s="105"/>
      <c r="B83" s="9" t="s">
        <v>15</v>
      </c>
      <c r="C83" s="10" t="s">
        <v>80</v>
      </c>
      <c r="D83" s="13">
        <f>D79/D81</f>
        <v>2.6771653543307088</v>
      </c>
      <c r="E83" s="105"/>
      <c r="F83" s="9" t="s">
        <v>15</v>
      </c>
      <c r="G83" s="10" t="s">
        <v>80</v>
      </c>
      <c r="H83" s="13">
        <f>H79/H81</f>
        <v>2.8346456692913389</v>
      </c>
    </row>
    <row r="84" spans="1:8">
      <c r="A84" s="105"/>
      <c r="B84" s="24" t="s">
        <v>18</v>
      </c>
      <c r="C84" s="7" t="s">
        <v>36</v>
      </c>
      <c r="D84" s="25"/>
      <c r="E84" s="105"/>
      <c r="F84" s="24" t="s">
        <v>18</v>
      </c>
      <c r="G84" s="7" t="s">
        <v>36</v>
      </c>
      <c r="H84" s="25"/>
    </row>
    <row r="85" spans="1:8">
      <c r="A85" s="105"/>
      <c r="B85" s="17" t="s">
        <v>52</v>
      </c>
      <c r="C85" s="87"/>
      <c r="D85" s="28">
        <f>D83*C85</f>
        <v>0</v>
      </c>
      <c r="E85" s="105"/>
      <c r="F85" s="17" t="s">
        <v>52</v>
      </c>
      <c r="G85" s="87"/>
      <c r="H85" s="28">
        <f>H83*G85</f>
        <v>0</v>
      </c>
    </row>
    <row r="86" spans="1:8" ht="16" thickBot="1">
      <c r="A86" s="106"/>
      <c r="B86" s="21" t="s">
        <v>23</v>
      </c>
      <c r="C86" s="86">
        <f>SUM(C85:C85)</f>
        <v>0</v>
      </c>
      <c r="D86" s="20">
        <f>SUM(D85:D85)</f>
        <v>0</v>
      </c>
      <c r="E86" s="106"/>
      <c r="F86" s="21" t="s">
        <v>23</v>
      </c>
      <c r="G86" s="86">
        <f>SUM(G85:G85)</f>
        <v>0</v>
      </c>
      <c r="H86" s="20">
        <f>SUM(H85:H85)</f>
        <v>0</v>
      </c>
    </row>
    <row r="87" spans="1:8" ht="36" customHeight="1" thickBot="1">
      <c r="A87" s="107" t="s">
        <v>227</v>
      </c>
      <c r="B87" s="107"/>
      <c r="C87" s="107"/>
      <c r="D87" s="107"/>
      <c r="E87" s="107"/>
      <c r="F87" s="107"/>
      <c r="G87" s="107"/>
      <c r="H87" s="107"/>
    </row>
    <row r="88" spans="1:8">
      <c r="A88" s="104"/>
      <c r="B88" s="2"/>
      <c r="C88" s="3"/>
      <c r="D88" s="5" t="s">
        <v>2</v>
      </c>
      <c r="E88" s="104"/>
      <c r="F88" s="2"/>
      <c r="G88" s="3"/>
      <c r="H88" s="5" t="s">
        <v>2</v>
      </c>
    </row>
    <row r="89" spans="1:8" ht="22">
      <c r="A89" s="105"/>
      <c r="B89" s="24" t="s">
        <v>120</v>
      </c>
      <c r="C89" s="7" t="s">
        <v>39</v>
      </c>
      <c r="D89" s="18">
        <v>18</v>
      </c>
      <c r="E89" s="105"/>
      <c r="F89" s="24" t="s">
        <v>121</v>
      </c>
      <c r="G89" s="7" t="s">
        <v>39</v>
      </c>
      <c r="H89" s="18">
        <v>19</v>
      </c>
    </row>
    <row r="90" spans="1:8" ht="44">
      <c r="A90" s="105"/>
      <c r="B90" s="9" t="s">
        <v>122</v>
      </c>
      <c r="C90" s="10" t="s">
        <v>70</v>
      </c>
      <c r="D90" s="11" t="s">
        <v>6</v>
      </c>
      <c r="E90" s="105"/>
      <c r="F90" s="9" t="s">
        <v>123</v>
      </c>
      <c r="G90" s="10" t="s">
        <v>70</v>
      </c>
      <c r="H90" s="11" t="s">
        <v>6</v>
      </c>
    </row>
    <row r="91" spans="1:8">
      <c r="A91" s="105"/>
      <c r="B91" s="9" t="s">
        <v>7</v>
      </c>
      <c r="C91" s="10" t="s">
        <v>78</v>
      </c>
      <c r="D91" s="18">
        <f>H4</f>
        <v>6.35</v>
      </c>
      <c r="E91" s="105"/>
      <c r="F91" s="9" t="s">
        <v>7</v>
      </c>
      <c r="G91" s="10" t="s">
        <v>78</v>
      </c>
      <c r="H91" s="18">
        <f>H4</f>
        <v>6.35</v>
      </c>
    </row>
    <row r="92" spans="1:8">
      <c r="A92" s="105"/>
      <c r="B92" s="9" t="s">
        <v>27</v>
      </c>
      <c r="C92" s="10" t="s">
        <v>79</v>
      </c>
      <c r="D92" s="11" t="s">
        <v>14</v>
      </c>
      <c r="E92" s="105"/>
      <c r="F92" s="9" t="s">
        <v>27</v>
      </c>
      <c r="G92" s="10" t="s">
        <v>79</v>
      </c>
      <c r="H92" s="11" t="s">
        <v>14</v>
      </c>
    </row>
    <row r="93" spans="1:8">
      <c r="A93" s="105"/>
      <c r="B93" s="9" t="s">
        <v>15</v>
      </c>
      <c r="C93" s="10" t="s">
        <v>81</v>
      </c>
      <c r="D93" s="13">
        <f>D89/D91</f>
        <v>2.8346456692913389</v>
      </c>
      <c r="E93" s="105"/>
      <c r="F93" s="9" t="s">
        <v>15</v>
      </c>
      <c r="G93" s="10" t="s">
        <v>81</v>
      </c>
      <c r="H93" s="13">
        <f>H89/H91</f>
        <v>2.9921259842519685</v>
      </c>
    </row>
    <row r="94" spans="1:8">
      <c r="A94" s="105"/>
      <c r="B94" s="24" t="s">
        <v>18</v>
      </c>
      <c r="C94" s="7" t="s">
        <v>36</v>
      </c>
      <c r="D94" s="25"/>
      <c r="E94" s="105"/>
      <c r="F94" s="24" t="s">
        <v>18</v>
      </c>
      <c r="G94" s="7" t="s">
        <v>36</v>
      </c>
      <c r="H94" s="25"/>
    </row>
    <row r="95" spans="1:8">
      <c r="A95" s="105"/>
      <c r="B95" s="17" t="s">
        <v>52</v>
      </c>
      <c r="C95" s="87"/>
      <c r="D95" s="28">
        <f>D93*C95</f>
        <v>0</v>
      </c>
      <c r="E95" s="105"/>
      <c r="F95" s="17" t="s">
        <v>52</v>
      </c>
      <c r="G95" s="87"/>
      <c r="H95" s="28">
        <f>H93*G95</f>
        <v>0</v>
      </c>
    </row>
    <row r="96" spans="1:8" ht="16" thickBot="1">
      <c r="A96" s="106"/>
      <c r="B96" s="21" t="s">
        <v>23</v>
      </c>
      <c r="C96" s="86">
        <f>SUM(C95:C95)</f>
        <v>0</v>
      </c>
      <c r="D96" s="20">
        <f>SUM(D95:D95)</f>
        <v>0</v>
      </c>
      <c r="E96" s="106"/>
      <c r="F96" s="21" t="s">
        <v>23</v>
      </c>
      <c r="G96" s="86">
        <f>SUM(G95:G95)</f>
        <v>0</v>
      </c>
      <c r="H96" s="20">
        <f>SUM(H95:H95)</f>
        <v>0</v>
      </c>
    </row>
    <row r="97" spans="1:8" ht="33" customHeight="1" thickBot="1">
      <c r="A97" s="107" t="s">
        <v>227</v>
      </c>
      <c r="B97" s="107"/>
      <c r="C97" s="107"/>
      <c r="D97" s="107"/>
      <c r="E97" s="107"/>
      <c r="F97" s="107"/>
      <c r="G97" s="107"/>
      <c r="H97" s="107"/>
    </row>
    <row r="98" spans="1:8">
      <c r="A98" s="104"/>
      <c r="B98" s="2" t="s">
        <v>0</v>
      </c>
      <c r="C98" s="3"/>
      <c r="D98" s="4" t="s">
        <v>2</v>
      </c>
      <c r="E98" s="104"/>
      <c r="F98" s="2" t="s">
        <v>0</v>
      </c>
      <c r="G98" s="3"/>
      <c r="H98" s="5" t="s">
        <v>2</v>
      </c>
    </row>
    <row r="99" spans="1:8" ht="22">
      <c r="A99" s="105"/>
      <c r="B99" s="53" t="s">
        <v>128</v>
      </c>
      <c r="C99" s="47" t="s">
        <v>41</v>
      </c>
      <c r="D99" s="93">
        <v>25</v>
      </c>
      <c r="E99" s="105"/>
      <c r="F99" s="53" t="s">
        <v>129</v>
      </c>
      <c r="G99" s="47" t="s">
        <v>41</v>
      </c>
      <c r="H99" s="16">
        <v>26</v>
      </c>
    </row>
    <row r="100" spans="1:8" ht="43.5" customHeight="1">
      <c r="A100" s="105"/>
      <c r="B100" s="9" t="s">
        <v>82</v>
      </c>
      <c r="C100" s="10" t="s">
        <v>70</v>
      </c>
      <c r="D100" s="42" t="s">
        <v>6</v>
      </c>
      <c r="E100" s="105"/>
      <c r="F100" s="9" t="s">
        <v>82</v>
      </c>
      <c r="G100" s="10" t="s">
        <v>70</v>
      </c>
      <c r="H100" s="11" t="s">
        <v>6</v>
      </c>
    </row>
    <row r="101" spans="1:8">
      <c r="A101" s="105"/>
      <c r="B101" s="9" t="s">
        <v>7</v>
      </c>
      <c r="C101" s="10" t="s">
        <v>84</v>
      </c>
      <c r="D101" s="44">
        <f>H4</f>
        <v>6.35</v>
      </c>
      <c r="E101" s="105"/>
      <c r="F101" s="9" t="s">
        <v>7</v>
      </c>
      <c r="G101" s="10" t="s">
        <v>84</v>
      </c>
      <c r="H101" s="18">
        <f>H4</f>
        <v>6.35</v>
      </c>
    </row>
    <row r="102" spans="1:8">
      <c r="A102" s="105"/>
      <c r="B102" s="9" t="s">
        <v>27</v>
      </c>
      <c r="C102" s="10" t="s">
        <v>85</v>
      </c>
      <c r="D102" s="42" t="s">
        <v>14</v>
      </c>
      <c r="E102" s="105"/>
      <c r="F102" s="9" t="s">
        <v>27</v>
      </c>
      <c r="G102" s="10" t="s">
        <v>85</v>
      </c>
      <c r="H102" s="11" t="s">
        <v>14</v>
      </c>
    </row>
    <row r="103" spans="1:8">
      <c r="A103" s="105"/>
      <c r="B103" s="9" t="s">
        <v>15</v>
      </c>
      <c r="C103" s="10" t="s">
        <v>86</v>
      </c>
      <c r="D103" s="43">
        <f>D99/D101</f>
        <v>3.9370078740157481</v>
      </c>
      <c r="E103" s="105"/>
      <c r="F103" s="9" t="s">
        <v>15</v>
      </c>
      <c r="G103" s="10" t="s">
        <v>86</v>
      </c>
      <c r="H103" s="13">
        <f>H99/H101</f>
        <v>4.0944881889763778</v>
      </c>
    </row>
    <row r="104" spans="1:8">
      <c r="A104" s="105"/>
      <c r="B104" s="24" t="s">
        <v>18</v>
      </c>
      <c r="C104" s="7" t="s">
        <v>36</v>
      </c>
      <c r="D104" s="48"/>
      <c r="E104" s="105"/>
      <c r="F104" s="24" t="s">
        <v>18</v>
      </c>
      <c r="G104" s="7" t="s">
        <v>36</v>
      </c>
      <c r="H104" s="25"/>
    </row>
    <row r="105" spans="1:8">
      <c r="A105" s="105"/>
      <c r="B105" s="17" t="s">
        <v>52</v>
      </c>
      <c r="C105" s="87"/>
      <c r="D105" s="45">
        <f>D103*C105</f>
        <v>0</v>
      </c>
      <c r="E105" s="105"/>
      <c r="F105" s="17" t="s">
        <v>52</v>
      </c>
      <c r="G105" s="87"/>
      <c r="H105" s="28">
        <f>H103*G105</f>
        <v>0</v>
      </c>
    </row>
    <row r="106" spans="1:8" ht="16" thickBot="1">
      <c r="A106" s="128"/>
      <c r="B106" s="21" t="s">
        <v>23</v>
      </c>
      <c r="C106" s="86">
        <f>SUM(C105:C105)</f>
        <v>0</v>
      </c>
      <c r="D106" s="46">
        <f>SUM(D105:D105)</f>
        <v>0</v>
      </c>
      <c r="E106" s="128"/>
      <c r="F106" s="21" t="s">
        <v>23</v>
      </c>
      <c r="G106" s="86">
        <f>SUM(G105:G105)</f>
        <v>0</v>
      </c>
      <c r="H106" s="20">
        <f>SUM(H105:H105)</f>
        <v>0</v>
      </c>
    </row>
    <row r="107" spans="1:8" ht="35.25" customHeight="1" thickBot="1">
      <c r="A107" s="107" t="s">
        <v>227</v>
      </c>
      <c r="B107" s="107"/>
      <c r="C107" s="107"/>
      <c r="D107" s="107"/>
      <c r="E107" s="107"/>
      <c r="F107" s="107"/>
      <c r="G107" s="107"/>
      <c r="H107" s="107"/>
    </row>
    <row r="108" spans="1:8">
      <c r="A108" s="104"/>
      <c r="B108" s="2" t="s">
        <v>0</v>
      </c>
      <c r="C108" s="3"/>
      <c r="D108" s="5" t="s">
        <v>2</v>
      </c>
      <c r="E108" s="104"/>
      <c r="F108" s="2" t="s">
        <v>0</v>
      </c>
      <c r="G108" s="3"/>
      <c r="H108" s="5" t="s">
        <v>2</v>
      </c>
    </row>
    <row r="109" spans="1:8" ht="22">
      <c r="A109" s="105"/>
      <c r="B109" s="53" t="s">
        <v>130</v>
      </c>
      <c r="C109" s="47" t="s">
        <v>41</v>
      </c>
      <c r="D109" s="16">
        <v>26</v>
      </c>
      <c r="E109" s="105"/>
      <c r="F109" s="53" t="s">
        <v>131</v>
      </c>
      <c r="G109" s="47" t="s">
        <v>41</v>
      </c>
      <c r="H109" s="16">
        <v>27</v>
      </c>
    </row>
    <row r="110" spans="1:8" ht="44">
      <c r="A110" s="105"/>
      <c r="B110" s="9" t="s">
        <v>83</v>
      </c>
      <c r="C110" s="10" t="s">
        <v>70</v>
      </c>
      <c r="D110" s="11" t="s">
        <v>6</v>
      </c>
      <c r="E110" s="105"/>
      <c r="F110" s="9" t="s">
        <v>83</v>
      </c>
      <c r="G110" s="10" t="s">
        <v>70</v>
      </c>
      <c r="H110" s="11" t="s">
        <v>6</v>
      </c>
    </row>
    <row r="111" spans="1:8">
      <c r="A111" s="105"/>
      <c r="B111" s="9" t="s">
        <v>7</v>
      </c>
      <c r="C111" s="10" t="s">
        <v>84</v>
      </c>
      <c r="D111" s="18">
        <f>H4</f>
        <v>6.35</v>
      </c>
      <c r="E111" s="105"/>
      <c r="F111" s="9" t="s">
        <v>7</v>
      </c>
      <c r="G111" s="10" t="s">
        <v>84</v>
      </c>
      <c r="H111" s="18">
        <f>H4</f>
        <v>6.35</v>
      </c>
    </row>
    <row r="112" spans="1:8">
      <c r="A112" s="105"/>
      <c r="B112" s="9" t="s">
        <v>27</v>
      </c>
      <c r="C112" s="10" t="s">
        <v>85</v>
      </c>
      <c r="D112" s="11" t="s">
        <v>14</v>
      </c>
      <c r="E112" s="105"/>
      <c r="F112" s="9" t="s">
        <v>27</v>
      </c>
      <c r="G112" s="10" t="s">
        <v>85</v>
      </c>
      <c r="H112" s="11" t="s">
        <v>14</v>
      </c>
    </row>
    <row r="113" spans="1:8">
      <c r="A113" s="105"/>
      <c r="B113" s="9" t="s">
        <v>15</v>
      </c>
      <c r="C113" s="10" t="s">
        <v>87</v>
      </c>
      <c r="D113" s="13">
        <f>D109/D111</f>
        <v>4.0944881889763778</v>
      </c>
      <c r="E113" s="105"/>
      <c r="F113" s="9" t="s">
        <v>15</v>
      </c>
      <c r="G113" s="10" t="s">
        <v>87</v>
      </c>
      <c r="H113" s="13">
        <f>H109/H111</f>
        <v>4.2519685039370083</v>
      </c>
    </row>
    <row r="114" spans="1:8">
      <c r="A114" s="105"/>
      <c r="B114" s="24" t="s">
        <v>18</v>
      </c>
      <c r="C114" s="7" t="s">
        <v>36</v>
      </c>
      <c r="D114" s="25"/>
      <c r="E114" s="105"/>
      <c r="F114" s="24" t="s">
        <v>18</v>
      </c>
      <c r="G114" s="7" t="s">
        <v>36</v>
      </c>
      <c r="H114" s="25"/>
    </row>
    <row r="115" spans="1:8">
      <c r="A115" s="105"/>
      <c r="B115" s="17" t="s">
        <v>52</v>
      </c>
      <c r="C115" s="87"/>
      <c r="D115" s="28">
        <f>D113*C115</f>
        <v>0</v>
      </c>
      <c r="E115" s="105"/>
      <c r="F115" s="17" t="s">
        <v>52</v>
      </c>
      <c r="G115" s="87"/>
      <c r="H115" s="28">
        <f>H113*G115</f>
        <v>0</v>
      </c>
    </row>
    <row r="116" spans="1:8" ht="16" thickBot="1">
      <c r="A116" s="128"/>
      <c r="B116" s="21" t="s">
        <v>23</v>
      </c>
      <c r="C116" s="86">
        <f>SUM(C115:C115)</f>
        <v>0</v>
      </c>
      <c r="D116" s="20">
        <f>SUM(D115:D115)</f>
        <v>0</v>
      </c>
      <c r="E116" s="128"/>
      <c r="F116" s="21" t="s">
        <v>23</v>
      </c>
      <c r="G116" s="86">
        <f>SUM(G115:G115)</f>
        <v>0</v>
      </c>
      <c r="H116" s="20">
        <f>SUM(H115:H115)</f>
        <v>0</v>
      </c>
    </row>
    <row r="117" spans="1:8" ht="39" customHeight="1" thickBot="1">
      <c r="A117" s="107" t="s">
        <v>227</v>
      </c>
      <c r="B117" s="107"/>
      <c r="C117" s="107"/>
      <c r="D117" s="107"/>
      <c r="E117" s="107"/>
      <c r="F117" s="107"/>
      <c r="G117" s="107"/>
      <c r="H117" s="107"/>
    </row>
    <row r="118" spans="1:8">
      <c r="A118" s="104"/>
      <c r="B118" s="49" t="s">
        <v>88</v>
      </c>
      <c r="C118" s="3"/>
      <c r="D118" s="4" t="s">
        <v>2</v>
      </c>
      <c r="E118" s="104"/>
      <c r="F118" s="49" t="s">
        <v>88</v>
      </c>
      <c r="G118" s="3"/>
      <c r="H118" s="5" t="s">
        <v>2</v>
      </c>
    </row>
    <row r="119" spans="1:8" ht="22">
      <c r="A119" s="105"/>
      <c r="B119" s="53" t="s">
        <v>135</v>
      </c>
      <c r="C119" s="47" t="s">
        <v>41</v>
      </c>
      <c r="D119" s="16">
        <v>29</v>
      </c>
      <c r="E119" s="105"/>
      <c r="F119" s="53" t="s">
        <v>136</v>
      </c>
      <c r="G119" s="47" t="s">
        <v>41</v>
      </c>
      <c r="H119" s="16">
        <v>30</v>
      </c>
    </row>
    <row r="120" spans="1:8" ht="54" customHeight="1">
      <c r="A120" s="105"/>
      <c r="B120" s="9" t="s">
        <v>133</v>
      </c>
      <c r="C120" s="10" t="s">
        <v>70</v>
      </c>
      <c r="D120" s="11" t="s">
        <v>6</v>
      </c>
      <c r="E120" s="105"/>
      <c r="F120" s="9" t="s">
        <v>134</v>
      </c>
      <c r="G120" s="10" t="s">
        <v>70</v>
      </c>
      <c r="H120" s="11" t="s">
        <v>6</v>
      </c>
    </row>
    <row r="121" spans="1:8">
      <c r="A121" s="105"/>
      <c r="B121" s="9" t="s">
        <v>7</v>
      </c>
      <c r="C121" s="10" t="s">
        <v>84</v>
      </c>
      <c r="D121" s="18">
        <f>H4</f>
        <v>6.35</v>
      </c>
      <c r="E121" s="105"/>
      <c r="F121" s="9" t="s">
        <v>7</v>
      </c>
      <c r="G121" s="10" t="s">
        <v>84</v>
      </c>
      <c r="H121" s="18">
        <f>H4</f>
        <v>6.35</v>
      </c>
    </row>
    <row r="122" spans="1:8">
      <c r="A122" s="105"/>
      <c r="B122" s="9" t="s">
        <v>27</v>
      </c>
      <c r="C122" s="10" t="s">
        <v>85</v>
      </c>
      <c r="D122" s="11" t="s">
        <v>14</v>
      </c>
      <c r="E122" s="105"/>
      <c r="F122" s="9" t="s">
        <v>27</v>
      </c>
      <c r="G122" s="10" t="s">
        <v>85</v>
      </c>
      <c r="H122" s="11" t="s">
        <v>14</v>
      </c>
    </row>
    <row r="123" spans="1:8">
      <c r="A123" s="105"/>
      <c r="B123" s="9" t="s">
        <v>15</v>
      </c>
      <c r="C123" s="10" t="s">
        <v>91</v>
      </c>
      <c r="D123" s="13">
        <f>D119/D121</f>
        <v>4.5669291338582676</v>
      </c>
      <c r="E123" s="105"/>
      <c r="F123" s="9" t="s">
        <v>15</v>
      </c>
      <c r="G123" s="10" t="s">
        <v>91</v>
      </c>
      <c r="H123" s="13">
        <f>H119/H121</f>
        <v>4.7244094488188981</v>
      </c>
    </row>
    <row r="124" spans="1:8">
      <c r="A124" s="105"/>
      <c r="B124" s="24" t="s">
        <v>18</v>
      </c>
      <c r="C124" s="7" t="s">
        <v>36</v>
      </c>
      <c r="D124" s="25"/>
      <c r="E124" s="105"/>
      <c r="F124" s="24" t="s">
        <v>18</v>
      </c>
      <c r="G124" s="7" t="s">
        <v>36</v>
      </c>
      <c r="H124" s="25"/>
    </row>
    <row r="125" spans="1:8">
      <c r="A125" s="105"/>
      <c r="B125" s="17" t="s">
        <v>52</v>
      </c>
      <c r="C125" s="87"/>
      <c r="D125" s="28">
        <f>D123*C125</f>
        <v>0</v>
      </c>
      <c r="E125" s="105"/>
      <c r="F125" s="17" t="s">
        <v>52</v>
      </c>
      <c r="G125" s="87"/>
      <c r="H125" s="28">
        <f>H123*G125</f>
        <v>0</v>
      </c>
    </row>
    <row r="126" spans="1:8" ht="16" thickBot="1">
      <c r="A126" s="106"/>
      <c r="B126" s="21" t="s">
        <v>23</v>
      </c>
      <c r="C126" s="86">
        <f>SUM(C125:C125)</f>
        <v>0</v>
      </c>
      <c r="D126" s="20">
        <f>SUM(D125:D125)</f>
        <v>0</v>
      </c>
      <c r="E126" s="106"/>
      <c r="F126" s="21" t="s">
        <v>23</v>
      </c>
      <c r="G126" s="86">
        <f>SUM(G125:G125)</f>
        <v>0</v>
      </c>
      <c r="H126" s="20">
        <f>SUM(H125:H125)</f>
        <v>0</v>
      </c>
    </row>
    <row r="127" spans="1:8" ht="37.5" customHeight="1" thickBot="1">
      <c r="A127" s="107" t="s">
        <v>227</v>
      </c>
      <c r="B127" s="107"/>
      <c r="C127" s="107"/>
      <c r="D127" s="107"/>
      <c r="E127" s="107"/>
      <c r="F127" s="107"/>
      <c r="G127" s="107"/>
      <c r="H127" s="107"/>
    </row>
    <row r="128" spans="1:8">
      <c r="A128" s="104"/>
      <c r="B128" s="49" t="s">
        <v>0</v>
      </c>
      <c r="C128" s="3"/>
      <c r="D128" s="5" t="s">
        <v>2</v>
      </c>
      <c r="E128" s="104"/>
      <c r="F128" s="49" t="s">
        <v>0</v>
      </c>
      <c r="G128" s="3"/>
      <c r="H128" s="5" t="s">
        <v>2</v>
      </c>
    </row>
    <row r="129" spans="1:8" ht="22">
      <c r="A129" s="105"/>
      <c r="B129" s="24" t="s">
        <v>139</v>
      </c>
      <c r="C129" s="7" t="s">
        <v>39</v>
      </c>
      <c r="D129" s="18">
        <v>17</v>
      </c>
      <c r="E129" s="105"/>
      <c r="F129" s="24" t="s">
        <v>140</v>
      </c>
      <c r="G129" s="7" t="s">
        <v>39</v>
      </c>
      <c r="H129" s="18">
        <v>18</v>
      </c>
    </row>
    <row r="130" spans="1:8" ht="33">
      <c r="A130" s="105"/>
      <c r="B130" s="9" t="s">
        <v>137</v>
      </c>
      <c r="C130" s="36" t="s">
        <v>68</v>
      </c>
      <c r="D130" s="11" t="s">
        <v>6</v>
      </c>
      <c r="E130" s="105"/>
      <c r="F130" s="9" t="s">
        <v>138</v>
      </c>
      <c r="G130" s="36" t="s">
        <v>68</v>
      </c>
      <c r="H130" s="11" t="s">
        <v>6</v>
      </c>
    </row>
    <row r="131" spans="1:8">
      <c r="A131" s="105"/>
      <c r="B131" s="9" t="s">
        <v>7</v>
      </c>
      <c r="C131" s="10" t="s">
        <v>89</v>
      </c>
      <c r="D131" s="18">
        <f>H4</f>
        <v>6.35</v>
      </c>
      <c r="E131" s="105"/>
      <c r="F131" s="9" t="s">
        <v>7</v>
      </c>
      <c r="G131" s="10" t="s">
        <v>89</v>
      </c>
      <c r="H131" s="18">
        <f>H4</f>
        <v>6.35</v>
      </c>
    </row>
    <row r="132" spans="1:8">
      <c r="A132" s="105"/>
      <c r="B132" s="9" t="s">
        <v>27</v>
      </c>
      <c r="C132" s="10" t="s">
        <v>90</v>
      </c>
      <c r="D132" s="11" t="s">
        <v>14</v>
      </c>
      <c r="E132" s="105"/>
      <c r="F132" s="9" t="s">
        <v>27</v>
      </c>
      <c r="G132" s="10" t="s">
        <v>90</v>
      </c>
      <c r="H132" s="11" t="s">
        <v>14</v>
      </c>
    </row>
    <row r="133" spans="1:8">
      <c r="A133" s="105"/>
      <c r="B133" s="9" t="s">
        <v>15</v>
      </c>
      <c r="C133" s="10" t="s">
        <v>92</v>
      </c>
      <c r="D133" s="13">
        <f>D129/D131</f>
        <v>2.6771653543307088</v>
      </c>
      <c r="E133" s="105"/>
      <c r="F133" s="9" t="s">
        <v>15</v>
      </c>
      <c r="G133" s="10" t="s">
        <v>92</v>
      </c>
      <c r="H133" s="13">
        <f>H129/H131</f>
        <v>2.8346456692913389</v>
      </c>
    </row>
    <row r="134" spans="1:8">
      <c r="A134" s="105"/>
      <c r="B134" s="24" t="s">
        <v>18</v>
      </c>
      <c r="C134" s="7" t="s">
        <v>66</v>
      </c>
      <c r="D134" s="13"/>
      <c r="E134" s="105"/>
      <c r="F134" s="24" t="s">
        <v>18</v>
      </c>
      <c r="G134" s="7" t="s">
        <v>66</v>
      </c>
      <c r="H134" s="13"/>
    </row>
    <row r="135" spans="1:8">
      <c r="A135" s="105"/>
      <c r="B135" s="17" t="s">
        <v>52</v>
      </c>
      <c r="C135" s="87"/>
      <c r="D135" s="18">
        <f>D133*C135</f>
        <v>0</v>
      </c>
      <c r="E135" s="105"/>
      <c r="F135" s="17" t="s">
        <v>52</v>
      </c>
      <c r="G135" s="87"/>
      <c r="H135" s="18">
        <f>H133*G135</f>
        <v>0</v>
      </c>
    </row>
    <row r="136" spans="1:8" ht="15" thickBot="1">
      <c r="A136" s="106"/>
      <c r="B136" s="50" t="s">
        <v>23</v>
      </c>
      <c r="C136" s="86">
        <f>SUM(C135:C135)</f>
        <v>0</v>
      </c>
      <c r="D136" s="20">
        <f>SUM(D135:D135)</f>
        <v>0</v>
      </c>
      <c r="E136" s="106"/>
      <c r="F136" s="50" t="s">
        <v>23</v>
      </c>
      <c r="G136" s="86">
        <f>SUM(G135:G135)</f>
        <v>0</v>
      </c>
      <c r="H136" s="20">
        <f>SUM(H135:H135)</f>
        <v>0</v>
      </c>
    </row>
    <row r="137" spans="1:8" ht="38.25" customHeight="1" thickBot="1">
      <c r="A137" s="107" t="s">
        <v>227</v>
      </c>
      <c r="B137" s="107"/>
      <c r="C137" s="107"/>
      <c r="D137" s="107"/>
      <c r="E137" s="107"/>
      <c r="F137" s="107"/>
      <c r="G137" s="107"/>
      <c r="H137" s="107"/>
    </row>
    <row r="138" spans="1:8">
      <c r="A138" s="129"/>
      <c r="B138" s="49" t="s">
        <v>88</v>
      </c>
      <c r="C138" s="3"/>
      <c r="D138" s="5" t="s">
        <v>2</v>
      </c>
      <c r="E138" s="104"/>
      <c r="F138" s="49" t="s">
        <v>88</v>
      </c>
      <c r="G138" s="3"/>
      <c r="H138" s="5" t="s">
        <v>2</v>
      </c>
    </row>
    <row r="139" spans="1:8" ht="22">
      <c r="A139" s="130"/>
      <c r="B139" s="24" t="s">
        <v>141</v>
      </c>
      <c r="C139" s="7" t="s">
        <v>39</v>
      </c>
      <c r="D139" s="18">
        <v>26</v>
      </c>
      <c r="E139" s="105"/>
      <c r="F139" s="24" t="s">
        <v>142</v>
      </c>
      <c r="G139" s="7" t="s">
        <v>39</v>
      </c>
      <c r="H139" s="18">
        <v>27</v>
      </c>
    </row>
    <row r="140" spans="1:8" ht="38.25" customHeight="1">
      <c r="A140" s="130"/>
      <c r="B140" s="9"/>
      <c r="C140" s="10" t="s">
        <v>68</v>
      </c>
      <c r="D140" s="11" t="s">
        <v>6</v>
      </c>
      <c r="E140" s="105"/>
      <c r="F140" s="9"/>
      <c r="G140" s="10" t="s">
        <v>68</v>
      </c>
      <c r="H140" s="11" t="s">
        <v>6</v>
      </c>
    </row>
    <row r="141" spans="1:8">
      <c r="A141" s="130"/>
      <c r="B141" s="9" t="s">
        <v>7</v>
      </c>
      <c r="C141" s="10" t="s">
        <v>95</v>
      </c>
      <c r="D141" s="18">
        <f>H4</f>
        <v>6.35</v>
      </c>
      <c r="E141" s="105"/>
      <c r="F141" s="9" t="s">
        <v>7</v>
      </c>
      <c r="G141" s="10" t="s">
        <v>95</v>
      </c>
      <c r="H141" s="18">
        <f>H4</f>
        <v>6.35</v>
      </c>
    </row>
    <row r="142" spans="1:8">
      <c r="A142" s="130"/>
      <c r="B142" s="9" t="s">
        <v>27</v>
      </c>
      <c r="C142" s="10" t="s">
        <v>73</v>
      </c>
      <c r="D142" s="11" t="s">
        <v>14</v>
      </c>
      <c r="E142" s="105"/>
      <c r="F142" s="9" t="s">
        <v>27</v>
      </c>
      <c r="G142" s="10" t="s">
        <v>73</v>
      </c>
      <c r="H142" s="11" t="s">
        <v>14</v>
      </c>
    </row>
    <row r="143" spans="1:8">
      <c r="A143" s="130"/>
      <c r="B143" s="9" t="s">
        <v>15</v>
      </c>
      <c r="C143" s="10" t="s">
        <v>98</v>
      </c>
      <c r="D143" s="13">
        <f>D139/D141</f>
        <v>4.0944881889763778</v>
      </c>
      <c r="E143" s="105"/>
      <c r="F143" s="9" t="s">
        <v>15</v>
      </c>
      <c r="G143" s="10" t="s">
        <v>98</v>
      </c>
      <c r="H143" s="13">
        <f>H139/H141</f>
        <v>4.2519685039370083</v>
      </c>
    </row>
    <row r="144" spans="1:8">
      <c r="A144" s="130"/>
      <c r="B144" s="24" t="s">
        <v>18</v>
      </c>
      <c r="C144" s="7" t="s">
        <v>36</v>
      </c>
      <c r="D144" s="13"/>
      <c r="E144" s="105"/>
      <c r="F144" s="24" t="s">
        <v>18</v>
      </c>
      <c r="G144" s="7" t="s">
        <v>36</v>
      </c>
      <c r="H144" s="13"/>
    </row>
    <row r="145" spans="1:8">
      <c r="A145" s="130"/>
      <c r="B145" s="17" t="s">
        <v>52</v>
      </c>
      <c r="C145" s="87"/>
      <c r="D145" s="18">
        <f>C145*D143</f>
        <v>0</v>
      </c>
      <c r="E145" s="105"/>
      <c r="F145" s="17" t="s">
        <v>52</v>
      </c>
      <c r="G145" s="87"/>
      <c r="H145" s="18">
        <f>G145*H143</f>
        <v>0</v>
      </c>
    </row>
    <row r="146" spans="1:8" ht="15" thickBot="1">
      <c r="A146" s="131"/>
      <c r="B146" s="50" t="s">
        <v>23</v>
      </c>
      <c r="C146" s="86">
        <f>SUM(C145:C145)</f>
        <v>0</v>
      </c>
      <c r="D146" s="20">
        <f>SUM(D145:D145)</f>
        <v>0</v>
      </c>
      <c r="E146" s="106"/>
      <c r="F146" s="50" t="s">
        <v>23</v>
      </c>
      <c r="G146" s="86">
        <f>SUM(G145:G145)</f>
        <v>0</v>
      </c>
      <c r="H146" s="20">
        <f>SUM(H145:H145)</f>
        <v>0</v>
      </c>
    </row>
    <row r="147" spans="1:8" ht="33.75" customHeight="1" thickBot="1">
      <c r="A147" s="107" t="s">
        <v>227</v>
      </c>
      <c r="B147" s="107"/>
      <c r="C147" s="107"/>
      <c r="D147" s="107"/>
      <c r="E147" s="107"/>
      <c r="F147" s="107"/>
      <c r="G147" s="107"/>
      <c r="H147" s="107"/>
    </row>
    <row r="148" spans="1:8">
      <c r="A148" s="129"/>
      <c r="B148" s="49" t="s">
        <v>0</v>
      </c>
      <c r="C148" s="3"/>
      <c r="D148" s="5" t="s">
        <v>2</v>
      </c>
      <c r="E148" s="104"/>
      <c r="F148" s="49" t="s">
        <v>0</v>
      </c>
      <c r="G148" s="3"/>
      <c r="H148" s="5" t="s">
        <v>2</v>
      </c>
    </row>
    <row r="149" spans="1:8">
      <c r="A149" s="130"/>
      <c r="B149" s="24" t="s">
        <v>93</v>
      </c>
      <c r="C149" s="7" t="s">
        <v>41</v>
      </c>
      <c r="D149" s="18">
        <v>37</v>
      </c>
      <c r="E149" s="105"/>
      <c r="F149" s="24" t="s">
        <v>93</v>
      </c>
      <c r="G149" s="7" t="s">
        <v>41</v>
      </c>
      <c r="H149" s="18">
        <v>38</v>
      </c>
    </row>
    <row r="150" spans="1:8" ht="44">
      <c r="A150" s="130"/>
      <c r="B150" s="9" t="s">
        <v>94</v>
      </c>
      <c r="C150" s="10" t="s">
        <v>70</v>
      </c>
      <c r="D150" s="11" t="s">
        <v>6</v>
      </c>
      <c r="E150" s="105"/>
      <c r="F150" s="9" t="s">
        <v>94</v>
      </c>
      <c r="G150" s="10" t="s">
        <v>70</v>
      </c>
      <c r="H150" s="11" t="s">
        <v>6</v>
      </c>
    </row>
    <row r="151" spans="1:8">
      <c r="A151" s="130"/>
      <c r="B151" s="9" t="s">
        <v>7</v>
      </c>
      <c r="C151" s="10" t="s">
        <v>96</v>
      </c>
      <c r="D151" s="18">
        <f>H4</f>
        <v>6.35</v>
      </c>
      <c r="E151" s="105"/>
      <c r="F151" s="9" t="s">
        <v>7</v>
      </c>
      <c r="G151" s="10" t="s">
        <v>96</v>
      </c>
      <c r="H151" s="18">
        <f>H4</f>
        <v>6.35</v>
      </c>
    </row>
    <row r="152" spans="1:8">
      <c r="A152" s="130"/>
      <c r="B152" s="9" t="s">
        <v>27</v>
      </c>
      <c r="C152" s="10" t="s">
        <v>97</v>
      </c>
      <c r="D152" s="11" t="s">
        <v>14</v>
      </c>
      <c r="E152" s="105"/>
      <c r="F152" s="9" t="s">
        <v>27</v>
      </c>
      <c r="G152" s="10" t="s">
        <v>97</v>
      </c>
      <c r="H152" s="11" t="s">
        <v>14</v>
      </c>
    </row>
    <row r="153" spans="1:8">
      <c r="A153" s="130"/>
      <c r="B153" s="9" t="s">
        <v>15</v>
      </c>
      <c r="C153" s="10" t="s">
        <v>99</v>
      </c>
      <c r="D153" s="13">
        <f>D149/D151</f>
        <v>5.8267716535433074</v>
      </c>
      <c r="E153" s="105"/>
      <c r="F153" s="9" t="s">
        <v>15</v>
      </c>
      <c r="G153" s="10" t="s">
        <v>99</v>
      </c>
      <c r="H153" s="13">
        <f>H149/H151</f>
        <v>5.984251968503937</v>
      </c>
    </row>
    <row r="154" spans="1:8">
      <c r="A154" s="130"/>
      <c r="B154" s="24" t="s">
        <v>18</v>
      </c>
      <c r="C154" s="7" t="s">
        <v>66</v>
      </c>
      <c r="D154" s="13"/>
      <c r="E154" s="105"/>
      <c r="F154" s="24" t="s">
        <v>18</v>
      </c>
      <c r="G154" s="7" t="s">
        <v>66</v>
      </c>
      <c r="H154" s="13"/>
    </row>
    <row r="155" spans="1:8">
      <c r="A155" s="130"/>
      <c r="B155" s="17" t="s">
        <v>52</v>
      </c>
      <c r="C155" s="87"/>
      <c r="D155" s="18">
        <f>C155*D153</f>
        <v>0</v>
      </c>
      <c r="E155" s="105"/>
      <c r="F155" s="17" t="s">
        <v>52</v>
      </c>
      <c r="G155" s="87"/>
      <c r="H155" s="18">
        <f>G155*H153</f>
        <v>0</v>
      </c>
    </row>
    <row r="156" spans="1:8" ht="15" thickBot="1">
      <c r="A156" s="131"/>
      <c r="B156" s="50" t="s">
        <v>23</v>
      </c>
      <c r="C156" s="86">
        <f>SUM(C155:C155)</f>
        <v>0</v>
      </c>
      <c r="D156" s="20">
        <f>SUM(D155:D155)</f>
        <v>0</v>
      </c>
      <c r="E156" s="106"/>
      <c r="F156" s="50" t="s">
        <v>23</v>
      </c>
      <c r="G156" s="86">
        <f>SUM(G155:G155)</f>
        <v>0</v>
      </c>
      <c r="H156" s="20">
        <f>SUM(H155:H155)</f>
        <v>0</v>
      </c>
    </row>
    <row r="157" spans="1:8" ht="33" customHeight="1" thickBot="1">
      <c r="A157" s="107" t="s">
        <v>227</v>
      </c>
      <c r="B157" s="107"/>
      <c r="C157" s="107"/>
      <c r="D157" s="107"/>
      <c r="E157" s="107"/>
      <c r="F157" s="107"/>
      <c r="G157" s="107"/>
      <c r="H157" s="107"/>
    </row>
    <row r="158" spans="1:8">
      <c r="A158" s="101"/>
      <c r="B158" s="49" t="s">
        <v>88</v>
      </c>
      <c r="C158" s="3"/>
      <c r="D158" s="4" t="s">
        <v>2</v>
      </c>
      <c r="E158" s="104"/>
      <c r="F158" s="49" t="s">
        <v>88</v>
      </c>
      <c r="G158" s="3"/>
      <c r="H158" s="5" t="s">
        <v>2</v>
      </c>
    </row>
    <row r="159" spans="1:8">
      <c r="A159" s="102"/>
      <c r="B159" s="24" t="s">
        <v>143</v>
      </c>
      <c r="C159" s="7" t="s">
        <v>41</v>
      </c>
      <c r="D159" s="18">
        <v>39</v>
      </c>
      <c r="E159" s="105"/>
      <c r="F159" s="24" t="s">
        <v>144</v>
      </c>
      <c r="G159" s="7" t="s">
        <v>41</v>
      </c>
      <c r="H159" s="18">
        <v>40</v>
      </c>
    </row>
    <row r="160" spans="1:8" ht="48.75" customHeight="1">
      <c r="A160" s="102"/>
      <c r="B160" s="9" t="s">
        <v>100</v>
      </c>
      <c r="C160" s="10" t="s">
        <v>70</v>
      </c>
      <c r="D160" s="11" t="s">
        <v>6</v>
      </c>
      <c r="E160" s="105"/>
      <c r="F160" s="9" t="s">
        <v>100</v>
      </c>
      <c r="G160" s="10" t="s">
        <v>70</v>
      </c>
      <c r="H160" s="11" t="s">
        <v>6</v>
      </c>
    </row>
    <row r="161" spans="1:8">
      <c r="A161" s="102"/>
      <c r="B161" s="9" t="s">
        <v>7</v>
      </c>
      <c r="C161" s="10" t="s">
        <v>101</v>
      </c>
      <c r="D161" s="18">
        <f>H4</f>
        <v>6.35</v>
      </c>
      <c r="E161" s="105"/>
      <c r="F161" s="9" t="s">
        <v>7</v>
      </c>
      <c r="G161" s="10" t="s">
        <v>101</v>
      </c>
      <c r="H161" s="18">
        <f>H4</f>
        <v>6.35</v>
      </c>
    </row>
    <row r="162" spans="1:8">
      <c r="A162" s="102"/>
      <c r="B162" s="9" t="s">
        <v>27</v>
      </c>
      <c r="C162" s="10" t="s">
        <v>102</v>
      </c>
      <c r="D162" s="11" t="s">
        <v>14</v>
      </c>
      <c r="E162" s="105"/>
      <c r="F162" s="9" t="s">
        <v>27</v>
      </c>
      <c r="G162" s="10" t="s">
        <v>102</v>
      </c>
      <c r="H162" s="11" t="s">
        <v>14</v>
      </c>
    </row>
    <row r="163" spans="1:8">
      <c r="A163" s="102"/>
      <c r="B163" s="9" t="s">
        <v>15</v>
      </c>
      <c r="C163" s="10" t="s">
        <v>103</v>
      </c>
      <c r="D163" s="13">
        <f>D159/D161</f>
        <v>6.1417322834645676</v>
      </c>
      <c r="E163" s="105"/>
      <c r="F163" s="9" t="s">
        <v>15</v>
      </c>
      <c r="G163" s="10" t="s">
        <v>103</v>
      </c>
      <c r="H163" s="13">
        <f>H159/H161</f>
        <v>6.2992125984251972</v>
      </c>
    </row>
    <row r="164" spans="1:8">
      <c r="A164" s="102"/>
      <c r="B164" s="24" t="s">
        <v>18</v>
      </c>
      <c r="C164" s="7" t="s">
        <v>104</v>
      </c>
      <c r="D164" s="13"/>
      <c r="E164" s="105"/>
      <c r="F164" s="24" t="s">
        <v>18</v>
      </c>
      <c r="G164" s="7" t="s">
        <v>104</v>
      </c>
      <c r="H164" s="13"/>
    </row>
    <row r="165" spans="1:8">
      <c r="A165" s="102"/>
      <c r="B165" s="17" t="s">
        <v>52</v>
      </c>
      <c r="C165" s="87"/>
      <c r="D165" s="18">
        <f>D163*C165</f>
        <v>0</v>
      </c>
      <c r="E165" s="105"/>
      <c r="F165" s="17" t="s">
        <v>52</v>
      </c>
      <c r="G165" s="87"/>
      <c r="H165" s="18">
        <f>H163*G165</f>
        <v>0</v>
      </c>
    </row>
    <row r="166" spans="1:8" ht="15" thickBot="1">
      <c r="A166" s="103"/>
      <c r="B166" s="50" t="s">
        <v>23</v>
      </c>
      <c r="C166" s="86">
        <f>SUM(C165:C165)</f>
        <v>0</v>
      </c>
      <c r="D166" s="20">
        <f>SUM(D165:D165)</f>
        <v>0</v>
      </c>
      <c r="E166" s="106"/>
      <c r="F166" s="50" t="s">
        <v>23</v>
      </c>
      <c r="G166" s="86">
        <f>SUM(G165:G165)</f>
        <v>0</v>
      </c>
      <c r="H166" s="20">
        <f>SUM(H165:H165)</f>
        <v>0</v>
      </c>
    </row>
    <row r="167" spans="1:8" ht="31.5" customHeight="1" thickBot="1">
      <c r="A167" s="107" t="s">
        <v>227</v>
      </c>
      <c r="B167" s="107"/>
      <c r="C167" s="107"/>
      <c r="D167" s="107"/>
      <c r="E167" s="107"/>
      <c r="F167" s="107"/>
      <c r="G167" s="107"/>
      <c r="H167" s="107"/>
    </row>
    <row r="168" spans="1:8">
      <c r="A168" s="101"/>
      <c r="B168" s="49" t="s">
        <v>88</v>
      </c>
      <c r="C168" s="3"/>
      <c r="D168" s="4" t="s">
        <v>2</v>
      </c>
      <c r="E168" s="104"/>
      <c r="F168" s="49"/>
      <c r="G168" s="3"/>
      <c r="H168" s="5"/>
    </row>
    <row r="169" spans="1:8" ht="22">
      <c r="A169" s="102"/>
      <c r="B169" s="24" t="s">
        <v>148</v>
      </c>
      <c r="C169" s="7" t="s">
        <v>41</v>
      </c>
      <c r="D169" s="18">
        <v>19</v>
      </c>
      <c r="E169" s="105"/>
      <c r="F169" s="24"/>
      <c r="G169" s="7"/>
      <c r="H169" s="8"/>
    </row>
    <row r="170" spans="1:8" ht="44">
      <c r="A170" s="102"/>
      <c r="B170" s="9" t="s">
        <v>145</v>
      </c>
      <c r="C170" s="10" t="s">
        <v>70</v>
      </c>
      <c r="D170" s="11" t="s">
        <v>6</v>
      </c>
      <c r="E170" s="105"/>
      <c r="F170" s="9"/>
      <c r="G170" s="10"/>
      <c r="H170" s="11"/>
    </row>
    <row r="171" spans="1:8">
      <c r="A171" s="102"/>
      <c r="B171" s="9" t="s">
        <v>7</v>
      </c>
      <c r="C171" s="10" t="s">
        <v>95</v>
      </c>
      <c r="D171" s="18">
        <f>H4</f>
        <v>6.35</v>
      </c>
      <c r="E171" s="105"/>
      <c r="F171" s="9"/>
      <c r="G171" s="10"/>
      <c r="H171" s="8"/>
    </row>
    <row r="172" spans="1:8">
      <c r="A172" s="102"/>
      <c r="B172" s="9" t="s">
        <v>27</v>
      </c>
      <c r="C172" s="10" t="s">
        <v>146</v>
      </c>
      <c r="D172" s="11" t="s">
        <v>14</v>
      </c>
      <c r="E172" s="105"/>
      <c r="F172" s="9"/>
      <c r="G172" s="10"/>
      <c r="H172" s="11"/>
    </row>
    <row r="173" spans="1:8">
      <c r="A173" s="102"/>
      <c r="B173" s="9" t="s">
        <v>15</v>
      </c>
      <c r="C173" s="10" t="s">
        <v>147</v>
      </c>
      <c r="D173" s="13">
        <f>D169/D171</f>
        <v>2.9921259842519685</v>
      </c>
      <c r="E173" s="105"/>
      <c r="F173" s="9"/>
      <c r="G173" s="10"/>
      <c r="H173" s="13"/>
    </row>
    <row r="174" spans="1:8">
      <c r="A174" s="102"/>
      <c r="B174" s="24" t="s">
        <v>18</v>
      </c>
      <c r="C174" s="7">
        <v>60</v>
      </c>
      <c r="D174" s="13"/>
      <c r="E174" s="105"/>
      <c r="F174" s="24"/>
      <c r="G174" s="7"/>
      <c r="H174" s="13"/>
    </row>
    <row r="175" spans="1:8">
      <c r="A175" s="102"/>
      <c r="B175" s="17" t="s">
        <v>52</v>
      </c>
      <c r="C175" s="87"/>
      <c r="D175" s="18">
        <f>D173*C175</f>
        <v>0</v>
      </c>
      <c r="E175" s="105"/>
      <c r="F175" s="17"/>
      <c r="G175" s="55"/>
      <c r="H175" s="18"/>
    </row>
    <row r="176" spans="1:8" ht="15" thickBot="1">
      <c r="A176" s="103"/>
      <c r="B176" s="50" t="s">
        <v>23</v>
      </c>
      <c r="C176" s="86">
        <f>SUM(C175:C175)</f>
        <v>0</v>
      </c>
      <c r="D176" s="20">
        <f>SUM(D175:D175)</f>
        <v>0</v>
      </c>
      <c r="E176" s="106"/>
      <c r="F176" s="50"/>
      <c r="G176" s="51"/>
      <c r="H176" s="20"/>
    </row>
    <row r="177" spans="1:8" ht="15" thickBot="1"/>
    <row r="178" spans="1:8" ht="15" thickBot="1">
      <c r="A178" s="108" t="s">
        <v>151</v>
      </c>
      <c r="B178" s="109"/>
      <c r="C178" s="109"/>
      <c r="D178" s="109"/>
      <c r="E178" s="110"/>
      <c r="F178" s="56" t="s">
        <v>149</v>
      </c>
      <c r="G178" s="117" t="s">
        <v>150</v>
      </c>
      <c r="H178" s="118"/>
    </row>
    <row r="179" spans="1:8">
      <c r="A179" s="111"/>
      <c r="B179" s="112"/>
      <c r="C179" s="112"/>
      <c r="D179" s="112"/>
      <c r="E179" s="113"/>
      <c r="F179" s="119">
        <f>C12+G12+C22+G22+C32+G31+G32+C45+G45+C55+G55+C65+G65+C75+G75+C85+G85+C95+G95+C105+G105+C115+G115+C125+G125+C135+G135+C145+G145+C155+G155+C165+G165+C175</f>
        <v>0</v>
      </c>
      <c r="G179" s="121">
        <f>D13+H13+D23+H23+D33+H33+D46+H46+D56+H56+D66+H66+D76+H76+D86+H86+D96+H96+D106+H106+D116+H116+D126+H126+D136+H136+D146+H146+D156+H156+D166+H166+D176</f>
        <v>0</v>
      </c>
      <c r="H179" s="122"/>
    </row>
    <row r="180" spans="1:8" ht="15" thickBot="1">
      <c r="A180" s="114"/>
      <c r="B180" s="115"/>
      <c r="C180" s="115"/>
      <c r="D180" s="115"/>
      <c r="E180" s="116"/>
      <c r="F180" s="120"/>
      <c r="G180" s="123"/>
      <c r="H180" s="124"/>
    </row>
  </sheetData>
  <sheetProtection password="F17D" sheet="1" objects="1" scenarios="1"/>
  <mergeCells count="61">
    <mergeCell ref="C1:D1"/>
    <mergeCell ref="E1:H1"/>
    <mergeCell ref="A128:A136"/>
    <mergeCell ref="E128:E136"/>
    <mergeCell ref="A148:A156"/>
    <mergeCell ref="E148:E156"/>
    <mergeCell ref="A137:H137"/>
    <mergeCell ref="A147:H147"/>
    <mergeCell ref="A48:A56"/>
    <mergeCell ref="E48:E56"/>
    <mergeCell ref="A58:A66"/>
    <mergeCell ref="E58:E66"/>
    <mergeCell ref="A78:A86"/>
    <mergeCell ref="E78:E86"/>
    <mergeCell ref="A14:H14"/>
    <mergeCell ref="A24:H24"/>
    <mergeCell ref="A138:A146"/>
    <mergeCell ref="A34:H34"/>
    <mergeCell ref="A38:A46"/>
    <mergeCell ref="E38:E46"/>
    <mergeCell ref="A3:H3"/>
    <mergeCell ref="A4:G4"/>
    <mergeCell ref="A5:A13"/>
    <mergeCell ref="E5:E13"/>
    <mergeCell ref="A15:A23"/>
    <mergeCell ref="E15:E23"/>
    <mergeCell ref="A25:A33"/>
    <mergeCell ref="E25:E33"/>
    <mergeCell ref="B36:F36"/>
    <mergeCell ref="A178:E180"/>
    <mergeCell ref="G178:H178"/>
    <mergeCell ref="F179:F180"/>
    <mergeCell ref="G179:H180"/>
    <mergeCell ref="A1:B1"/>
    <mergeCell ref="A157:H157"/>
    <mergeCell ref="A167:H167"/>
    <mergeCell ref="A68:A76"/>
    <mergeCell ref="E68:E76"/>
    <mergeCell ref="A88:A96"/>
    <mergeCell ref="E88:E96"/>
    <mergeCell ref="A108:A116"/>
    <mergeCell ref="E108:E116"/>
    <mergeCell ref="A98:A106"/>
    <mergeCell ref="E98:E106"/>
    <mergeCell ref="A158:A166"/>
    <mergeCell ref="A2:H2"/>
    <mergeCell ref="A168:A176"/>
    <mergeCell ref="E168:E176"/>
    <mergeCell ref="A47:H47"/>
    <mergeCell ref="A57:H57"/>
    <mergeCell ref="A67:H67"/>
    <mergeCell ref="A77:H77"/>
    <mergeCell ref="A87:H87"/>
    <mergeCell ref="A97:H97"/>
    <mergeCell ref="A107:H107"/>
    <mergeCell ref="A117:H117"/>
    <mergeCell ref="A127:H127"/>
    <mergeCell ref="E138:E146"/>
    <mergeCell ref="E158:E166"/>
    <mergeCell ref="A118:A126"/>
    <mergeCell ref="E118:E126"/>
  </mergeCells>
  <conditionalFormatting sqref="A3:H3">
    <cfRule type="iconSet" priority="1">
      <iconSet iconSet="3Symbols">
        <cfvo type="percent" val="0"/>
        <cfvo type="percent" val="33"/>
        <cfvo type="percent" val="67"/>
      </iconSet>
    </cfRule>
  </conditionalFormatting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18"/>
  <sheetViews>
    <sheetView topLeftCell="A4" workbookViewId="0">
      <selection activeCell="H6" sqref="H6"/>
    </sheetView>
  </sheetViews>
  <sheetFormatPr baseColWidth="10" defaultColWidth="8.83203125" defaultRowHeight="14" x14ac:dyDescent="0"/>
  <cols>
    <col min="1" max="1" width="21.6640625" customWidth="1"/>
    <col min="2" max="2" width="22.6640625" customWidth="1"/>
    <col min="3" max="3" width="14.6640625" customWidth="1"/>
    <col min="4" max="4" width="10.6640625" customWidth="1"/>
    <col min="5" max="5" width="21.6640625" customWidth="1"/>
    <col min="6" max="6" width="22.6640625" customWidth="1"/>
    <col min="7" max="7" width="14.6640625" customWidth="1"/>
    <col min="8" max="8" width="10.6640625" customWidth="1"/>
  </cols>
  <sheetData>
    <row r="2" spans="1:8" ht="120" customHeight="1">
      <c r="A2" s="152"/>
      <c r="B2" s="153"/>
      <c r="C2" s="154"/>
      <c r="D2" s="155"/>
      <c r="E2" s="143" t="s">
        <v>232</v>
      </c>
      <c r="F2" s="144"/>
      <c r="G2" s="144"/>
      <c r="H2" s="145"/>
    </row>
    <row r="3" spans="1:8" ht="59.25" customHeight="1" thickBot="1">
      <c r="A3" s="98" t="s">
        <v>228</v>
      </c>
      <c r="B3" s="99"/>
      <c r="C3" s="99"/>
      <c r="D3" s="99"/>
      <c r="E3" s="99"/>
      <c r="F3" s="99"/>
      <c r="G3" s="99"/>
      <c r="H3" s="100"/>
    </row>
    <row r="4" spans="1:8" ht="45" customHeight="1">
      <c r="A4" s="156" t="s">
        <v>225</v>
      </c>
      <c r="B4" s="156"/>
      <c r="C4" s="156"/>
      <c r="D4" s="156"/>
      <c r="E4" s="156"/>
      <c r="F4" s="156"/>
      <c r="G4" s="156"/>
      <c r="H4" s="156"/>
    </row>
    <row r="5" spans="1:8" ht="16" thickBot="1">
      <c r="A5" s="157" t="s">
        <v>302</v>
      </c>
      <c r="B5" s="158"/>
      <c r="C5" s="158"/>
      <c r="D5" s="158"/>
      <c r="E5" s="158"/>
      <c r="F5" s="158"/>
      <c r="G5" s="158"/>
      <c r="H5" s="68">
        <v>6.35</v>
      </c>
    </row>
    <row r="6" spans="1:8">
      <c r="A6" s="104"/>
      <c r="B6" s="2" t="s">
        <v>0</v>
      </c>
      <c r="C6" s="3"/>
      <c r="D6" s="5" t="s">
        <v>1</v>
      </c>
      <c r="E6" s="104"/>
      <c r="F6" s="2" t="s">
        <v>0</v>
      </c>
      <c r="G6" s="3"/>
      <c r="H6" s="5" t="s">
        <v>2</v>
      </c>
    </row>
    <row r="7" spans="1:8">
      <c r="A7" s="105"/>
      <c r="B7" s="6" t="s">
        <v>153</v>
      </c>
      <c r="C7" s="7" t="s">
        <v>4</v>
      </c>
      <c r="D7" s="18">
        <v>5.9</v>
      </c>
      <c r="E7" s="105"/>
      <c r="F7" s="6" t="s">
        <v>154</v>
      </c>
      <c r="G7" s="7" t="s">
        <v>155</v>
      </c>
      <c r="H7" s="18">
        <v>5.9</v>
      </c>
    </row>
    <row r="8" spans="1:8" ht="44">
      <c r="A8" s="105"/>
      <c r="B8" s="9" t="s">
        <v>156</v>
      </c>
      <c r="C8" s="10" t="s">
        <v>5</v>
      </c>
      <c r="D8" s="11" t="s">
        <v>6</v>
      </c>
      <c r="E8" s="105"/>
      <c r="F8" s="9" t="s">
        <v>156</v>
      </c>
      <c r="G8" s="10" t="s">
        <v>5</v>
      </c>
      <c r="H8" s="11" t="s">
        <v>6</v>
      </c>
    </row>
    <row r="9" spans="1:8">
      <c r="A9" s="105"/>
      <c r="B9" s="9" t="s">
        <v>7</v>
      </c>
      <c r="C9" s="10" t="s">
        <v>157</v>
      </c>
      <c r="D9" s="18">
        <f>H5</f>
        <v>6.35</v>
      </c>
      <c r="E9" s="105"/>
      <c r="F9" s="9" t="s">
        <v>7</v>
      </c>
      <c r="G9" s="10" t="s">
        <v>157</v>
      </c>
      <c r="H9" s="18">
        <f>H5</f>
        <v>6.35</v>
      </c>
    </row>
    <row r="10" spans="1:8">
      <c r="A10" s="105"/>
      <c r="B10" s="9" t="s">
        <v>10</v>
      </c>
      <c r="C10" s="10" t="s">
        <v>158</v>
      </c>
      <c r="D10" s="11" t="s">
        <v>12</v>
      </c>
      <c r="E10" s="105"/>
      <c r="F10" s="9" t="s">
        <v>10</v>
      </c>
      <c r="G10" s="10" t="s">
        <v>158</v>
      </c>
      <c r="H10" s="11" t="s">
        <v>14</v>
      </c>
    </row>
    <row r="11" spans="1:8">
      <c r="A11" s="105"/>
      <c r="B11" s="9" t="s">
        <v>15</v>
      </c>
      <c r="C11" s="10" t="s">
        <v>86</v>
      </c>
      <c r="D11" s="13">
        <f>D7/D9</f>
        <v>0.92913385826771666</v>
      </c>
      <c r="E11" s="105"/>
      <c r="F11" s="9" t="s">
        <v>15</v>
      </c>
      <c r="G11" s="10" t="s">
        <v>86</v>
      </c>
      <c r="H11" s="13">
        <f>H7/H9</f>
        <v>0.92913385826771666</v>
      </c>
    </row>
    <row r="12" spans="1:8">
      <c r="A12" s="105"/>
      <c r="B12" s="6" t="s">
        <v>18</v>
      </c>
      <c r="C12" s="7" t="s">
        <v>19</v>
      </c>
      <c r="D12" s="14"/>
      <c r="E12" s="105"/>
      <c r="F12" s="6" t="s">
        <v>18</v>
      </c>
      <c r="G12" s="7" t="s">
        <v>19</v>
      </c>
      <c r="H12" s="13"/>
    </row>
    <row r="13" spans="1:8">
      <c r="A13" s="105"/>
      <c r="B13" s="15" t="s">
        <v>21</v>
      </c>
      <c r="C13" s="58"/>
      <c r="D13" s="18">
        <f>D11*C13</f>
        <v>0</v>
      </c>
      <c r="E13" s="105"/>
      <c r="F13" s="17" t="s">
        <v>21</v>
      </c>
      <c r="G13" s="58"/>
      <c r="H13" s="18">
        <f>G13*H11</f>
        <v>0</v>
      </c>
    </row>
    <row r="14" spans="1:8" ht="15" thickBot="1">
      <c r="A14" s="132"/>
      <c r="B14" s="19" t="s">
        <v>22</v>
      </c>
      <c r="C14" s="86">
        <f>C13</f>
        <v>0</v>
      </c>
      <c r="D14" s="20">
        <f>C14*D11</f>
        <v>0</v>
      </c>
      <c r="E14" s="128"/>
      <c r="F14" s="60" t="s">
        <v>22</v>
      </c>
      <c r="G14" s="86">
        <f>SUM(G13)</f>
        <v>0</v>
      </c>
      <c r="H14" s="20">
        <f>SUM(H13)</f>
        <v>0</v>
      </c>
    </row>
    <row r="15" spans="1:8" ht="60" customHeight="1" thickBot="1">
      <c r="A15" s="107" t="s">
        <v>159</v>
      </c>
      <c r="B15" s="107"/>
      <c r="C15" s="107"/>
      <c r="D15" s="107"/>
      <c r="E15" s="107"/>
      <c r="F15" s="107"/>
      <c r="G15" s="107"/>
      <c r="H15" s="107"/>
    </row>
    <row r="16" spans="1:8">
      <c r="A16" s="104"/>
      <c r="B16" s="2" t="s">
        <v>0</v>
      </c>
      <c r="C16" s="3" t="s">
        <v>160</v>
      </c>
      <c r="D16" s="5" t="s">
        <v>2</v>
      </c>
      <c r="E16" s="104"/>
      <c r="F16" s="2" t="s">
        <v>0</v>
      </c>
      <c r="G16" s="3" t="s">
        <v>161</v>
      </c>
      <c r="H16" s="5" t="s">
        <v>2</v>
      </c>
    </row>
    <row r="17" spans="1:8">
      <c r="A17" s="105"/>
      <c r="B17" s="6" t="s">
        <v>162</v>
      </c>
      <c r="C17" s="7" t="s">
        <v>163</v>
      </c>
      <c r="D17" s="18" t="s">
        <v>164</v>
      </c>
      <c r="E17" s="105"/>
      <c r="F17" s="6" t="s">
        <v>165</v>
      </c>
      <c r="G17" s="7" t="s">
        <v>4</v>
      </c>
      <c r="H17" s="18">
        <v>5.9</v>
      </c>
    </row>
    <row r="18" spans="1:8" ht="44">
      <c r="A18" s="105"/>
      <c r="B18" s="9" t="s">
        <v>156</v>
      </c>
      <c r="C18" s="10" t="s">
        <v>5</v>
      </c>
      <c r="D18" s="11" t="s">
        <v>6</v>
      </c>
      <c r="E18" s="105"/>
      <c r="F18" s="9" t="s">
        <v>156</v>
      </c>
      <c r="G18" s="10" t="s">
        <v>5</v>
      </c>
      <c r="H18" s="11" t="s">
        <v>6</v>
      </c>
    </row>
    <row r="19" spans="1:8">
      <c r="A19" s="105"/>
      <c r="B19" s="9" t="s">
        <v>7</v>
      </c>
      <c r="C19" s="10" t="s">
        <v>157</v>
      </c>
      <c r="D19" s="18">
        <f>H5</f>
        <v>6.35</v>
      </c>
      <c r="E19" s="105"/>
      <c r="F19" s="9" t="s">
        <v>7</v>
      </c>
      <c r="G19" s="10" t="s">
        <v>157</v>
      </c>
      <c r="H19" s="18">
        <f>H5</f>
        <v>6.35</v>
      </c>
    </row>
    <row r="20" spans="1:8">
      <c r="A20" s="105"/>
      <c r="B20" s="9" t="s">
        <v>27</v>
      </c>
      <c r="C20" s="10" t="s">
        <v>158</v>
      </c>
      <c r="D20" s="11" t="s">
        <v>14</v>
      </c>
      <c r="E20" s="105"/>
      <c r="F20" s="9" t="s">
        <v>27</v>
      </c>
      <c r="G20" s="10" t="s">
        <v>158</v>
      </c>
      <c r="H20" s="11" t="s">
        <v>14</v>
      </c>
    </row>
    <row r="21" spans="1:8">
      <c r="A21" s="105"/>
      <c r="B21" s="9" t="s">
        <v>15</v>
      </c>
      <c r="C21" s="10" t="s">
        <v>86</v>
      </c>
      <c r="D21" s="13">
        <f>D17/D19</f>
        <v>0.92913385826771666</v>
      </c>
      <c r="E21" s="105"/>
      <c r="F21" s="9" t="s">
        <v>15</v>
      </c>
      <c r="G21" s="10" t="s">
        <v>86</v>
      </c>
      <c r="H21" s="13">
        <f>H17/H19</f>
        <v>0.92913385826771666</v>
      </c>
    </row>
    <row r="22" spans="1:8">
      <c r="A22" s="139"/>
      <c r="B22" s="61" t="s">
        <v>18</v>
      </c>
      <c r="C22" s="7" t="s">
        <v>19</v>
      </c>
      <c r="D22" s="25"/>
      <c r="E22" s="139"/>
      <c r="F22" s="62" t="s">
        <v>18</v>
      </c>
      <c r="G22" s="27" t="s">
        <v>19</v>
      </c>
      <c r="H22" s="25"/>
    </row>
    <row r="23" spans="1:8">
      <c r="A23" s="139"/>
      <c r="B23" s="17" t="s">
        <v>21</v>
      </c>
      <c r="C23" s="58"/>
      <c r="D23" s="28">
        <f>C23*D21</f>
        <v>0</v>
      </c>
      <c r="E23" s="139"/>
      <c r="F23" s="29" t="s">
        <v>21</v>
      </c>
      <c r="G23" s="94"/>
      <c r="H23" s="28">
        <f>G23*H21</f>
        <v>0</v>
      </c>
    </row>
    <row r="24" spans="1:8" ht="15" thickBot="1">
      <c r="A24" s="128"/>
      <c r="B24" s="19" t="s">
        <v>22</v>
      </c>
      <c r="C24" s="86">
        <f>SUM(C23:C23)</f>
        <v>0</v>
      </c>
      <c r="D24" s="20">
        <f>SUM(D23)</f>
        <v>0</v>
      </c>
      <c r="E24" s="128"/>
      <c r="F24" s="19" t="s">
        <v>22</v>
      </c>
      <c r="G24" s="86">
        <f>SUM(G23)</f>
        <v>0</v>
      </c>
      <c r="H24" s="20">
        <f>SUM(H23)</f>
        <v>0</v>
      </c>
    </row>
    <row r="25" spans="1:8" ht="53.25" customHeight="1" thickBot="1">
      <c r="A25" s="107" t="s">
        <v>159</v>
      </c>
      <c r="B25" s="107"/>
      <c r="C25" s="107"/>
      <c r="D25" s="107"/>
      <c r="E25" s="107"/>
      <c r="F25" s="107"/>
      <c r="G25" s="107"/>
      <c r="H25" s="107"/>
    </row>
    <row r="26" spans="1:8">
      <c r="A26" s="104"/>
      <c r="B26" s="2" t="s">
        <v>0</v>
      </c>
      <c r="C26" s="3"/>
      <c r="D26" s="5" t="s">
        <v>2</v>
      </c>
      <c r="E26" s="104"/>
      <c r="F26" s="2" t="s">
        <v>0</v>
      </c>
      <c r="G26" s="3"/>
      <c r="H26" s="5" t="s">
        <v>2</v>
      </c>
    </row>
    <row r="27" spans="1:8" ht="22">
      <c r="A27" s="105"/>
      <c r="B27" s="6" t="s">
        <v>166</v>
      </c>
      <c r="C27" s="7" t="s">
        <v>167</v>
      </c>
      <c r="D27" s="18">
        <v>5.9</v>
      </c>
      <c r="E27" s="105"/>
      <c r="F27" s="6" t="s">
        <v>168</v>
      </c>
      <c r="G27" s="7" t="s">
        <v>24</v>
      </c>
      <c r="H27" s="18">
        <v>5.9</v>
      </c>
    </row>
    <row r="28" spans="1:8" ht="44">
      <c r="A28" s="105"/>
      <c r="B28" s="9" t="s">
        <v>156</v>
      </c>
      <c r="C28" s="10" t="s">
        <v>5</v>
      </c>
      <c r="D28" s="11" t="s">
        <v>6</v>
      </c>
      <c r="E28" s="105"/>
      <c r="F28" s="9" t="s">
        <v>156</v>
      </c>
      <c r="G28" s="10" t="s">
        <v>5</v>
      </c>
      <c r="H28" s="11" t="s">
        <v>6</v>
      </c>
    </row>
    <row r="29" spans="1:8">
      <c r="A29" s="105"/>
      <c r="B29" s="9" t="s">
        <v>7</v>
      </c>
      <c r="C29" s="10" t="s">
        <v>157</v>
      </c>
      <c r="D29" s="18">
        <f>H5</f>
        <v>6.35</v>
      </c>
      <c r="E29" s="105"/>
      <c r="F29" s="9" t="s">
        <v>7</v>
      </c>
      <c r="G29" s="10" t="s">
        <v>157</v>
      </c>
      <c r="H29" s="18">
        <f>H5</f>
        <v>6.35</v>
      </c>
    </row>
    <row r="30" spans="1:8">
      <c r="A30" s="105"/>
      <c r="B30" s="9" t="s">
        <v>27</v>
      </c>
      <c r="C30" s="10" t="s">
        <v>158</v>
      </c>
      <c r="D30" s="11" t="s">
        <v>14</v>
      </c>
      <c r="E30" s="105"/>
      <c r="F30" s="9" t="s">
        <v>27</v>
      </c>
      <c r="G30" s="10" t="s">
        <v>158</v>
      </c>
      <c r="H30" s="11" t="s">
        <v>14</v>
      </c>
    </row>
    <row r="31" spans="1:8">
      <c r="A31" s="105"/>
      <c r="B31" s="9" t="s">
        <v>15</v>
      </c>
      <c r="C31" s="10" t="s">
        <v>86</v>
      </c>
      <c r="D31" s="13">
        <f>D27/D29</f>
        <v>0.92913385826771666</v>
      </c>
      <c r="E31" s="105"/>
      <c r="F31" s="9" t="s">
        <v>15</v>
      </c>
      <c r="G31" s="10" t="s">
        <v>86</v>
      </c>
      <c r="H31" s="13">
        <f>H27/H29</f>
        <v>0.92913385826771666</v>
      </c>
    </row>
    <row r="32" spans="1:8">
      <c r="A32" s="105"/>
      <c r="B32" s="61" t="s">
        <v>18</v>
      </c>
      <c r="C32" s="7" t="s">
        <v>19</v>
      </c>
      <c r="D32" s="13"/>
      <c r="E32" s="105"/>
      <c r="F32" s="61" t="s">
        <v>18</v>
      </c>
      <c r="G32" s="7" t="s">
        <v>19</v>
      </c>
      <c r="H32" s="13"/>
    </row>
    <row r="33" spans="1:8">
      <c r="A33" s="105"/>
      <c r="B33" s="17" t="s">
        <v>21</v>
      </c>
      <c r="C33" s="58"/>
      <c r="D33" s="18">
        <f>C33*D31</f>
        <v>0</v>
      </c>
      <c r="E33" s="105"/>
      <c r="F33" s="17" t="s">
        <v>21</v>
      </c>
      <c r="G33" s="58"/>
      <c r="H33" s="18">
        <f>G33*H31</f>
        <v>0</v>
      </c>
    </row>
    <row r="34" spans="1:8" ht="15" thickBot="1">
      <c r="A34" s="106"/>
      <c r="B34" s="19" t="s">
        <v>22</v>
      </c>
      <c r="C34" s="86">
        <f>SUM(C33:C33)</f>
        <v>0</v>
      </c>
      <c r="D34" s="20">
        <f>SUM(D33:D33)</f>
        <v>0</v>
      </c>
      <c r="E34" s="106"/>
      <c r="F34" s="19" t="s">
        <v>22</v>
      </c>
      <c r="G34" s="86">
        <f>SUM(G33:G33)</f>
        <v>0</v>
      </c>
      <c r="H34" s="20">
        <f>SUM(H33:H33)</f>
        <v>0</v>
      </c>
    </row>
    <row r="35" spans="1:8" ht="58.5" customHeight="1" thickBot="1">
      <c r="A35" s="107" t="s">
        <v>159</v>
      </c>
      <c r="B35" s="107"/>
      <c r="C35" s="107"/>
      <c r="D35" s="107"/>
      <c r="E35" s="107"/>
      <c r="F35" s="107"/>
      <c r="G35" s="107"/>
      <c r="H35" s="107"/>
    </row>
    <row r="36" spans="1:8">
      <c r="A36" s="104"/>
      <c r="B36" s="2" t="s">
        <v>0</v>
      </c>
      <c r="C36" s="3"/>
      <c r="D36" s="5" t="s">
        <v>2</v>
      </c>
      <c r="E36" s="104"/>
      <c r="F36" s="2" t="s">
        <v>0</v>
      </c>
      <c r="G36" s="3" t="s">
        <v>169</v>
      </c>
      <c r="H36" s="5" t="s">
        <v>2</v>
      </c>
    </row>
    <row r="37" spans="1:8" ht="22">
      <c r="A37" s="105"/>
      <c r="B37" s="6" t="s">
        <v>170</v>
      </c>
      <c r="C37" s="7" t="s">
        <v>171</v>
      </c>
      <c r="D37" s="18">
        <v>5.9</v>
      </c>
      <c r="E37" s="105"/>
      <c r="F37" s="6" t="s">
        <v>172</v>
      </c>
      <c r="G37" s="7" t="s">
        <v>24</v>
      </c>
      <c r="H37" s="18">
        <v>5.9</v>
      </c>
    </row>
    <row r="38" spans="1:8" ht="44">
      <c r="A38" s="105"/>
      <c r="B38" s="9" t="s">
        <v>156</v>
      </c>
      <c r="C38" s="10" t="s">
        <v>5</v>
      </c>
      <c r="D38" s="11" t="s">
        <v>6</v>
      </c>
      <c r="E38" s="105"/>
      <c r="F38" s="9" t="s">
        <v>156</v>
      </c>
      <c r="G38" s="10" t="s">
        <v>5</v>
      </c>
      <c r="H38" s="11" t="s">
        <v>6</v>
      </c>
    </row>
    <row r="39" spans="1:8">
      <c r="A39" s="105"/>
      <c r="B39" s="9" t="s">
        <v>7</v>
      </c>
      <c r="C39" s="10" t="s">
        <v>157</v>
      </c>
      <c r="D39" s="18">
        <f>H5</f>
        <v>6.35</v>
      </c>
      <c r="E39" s="105"/>
      <c r="F39" s="9" t="s">
        <v>7</v>
      </c>
      <c r="G39" s="10" t="s">
        <v>157</v>
      </c>
      <c r="H39" s="18">
        <f>H5</f>
        <v>6.35</v>
      </c>
    </row>
    <row r="40" spans="1:8">
      <c r="A40" s="105"/>
      <c r="B40" s="9" t="s">
        <v>27</v>
      </c>
      <c r="C40" s="10" t="s">
        <v>158</v>
      </c>
      <c r="D40" s="11" t="s">
        <v>14</v>
      </c>
      <c r="E40" s="105"/>
      <c r="F40" s="9" t="s">
        <v>27</v>
      </c>
      <c r="G40" s="10" t="s">
        <v>158</v>
      </c>
      <c r="H40" s="11" t="s">
        <v>14</v>
      </c>
    </row>
    <row r="41" spans="1:8">
      <c r="A41" s="105"/>
      <c r="B41" s="9" t="s">
        <v>15</v>
      </c>
      <c r="C41" s="10" t="s">
        <v>86</v>
      </c>
      <c r="D41" s="13">
        <f>D37/D39</f>
        <v>0.92913385826771666</v>
      </c>
      <c r="E41" s="105"/>
      <c r="F41" s="9" t="s">
        <v>15</v>
      </c>
      <c r="G41" s="10" t="s">
        <v>86</v>
      </c>
      <c r="H41" s="13">
        <f>H37/H39</f>
        <v>0.92913385826771666</v>
      </c>
    </row>
    <row r="42" spans="1:8">
      <c r="A42" s="105"/>
      <c r="B42" s="61" t="s">
        <v>18</v>
      </c>
      <c r="C42" s="7" t="s">
        <v>19</v>
      </c>
      <c r="D42" s="13"/>
      <c r="E42" s="105"/>
      <c r="F42" s="61" t="s">
        <v>18</v>
      </c>
      <c r="G42" s="7" t="s">
        <v>19</v>
      </c>
      <c r="H42" s="13"/>
    </row>
    <row r="43" spans="1:8">
      <c r="A43" s="105"/>
      <c r="B43" s="17" t="s">
        <v>21</v>
      </c>
      <c r="C43" s="58"/>
      <c r="D43" s="18">
        <f>C43*D41</f>
        <v>0</v>
      </c>
      <c r="E43" s="105"/>
      <c r="F43" s="17" t="s">
        <v>21</v>
      </c>
      <c r="G43" s="58"/>
      <c r="H43" s="18">
        <f>G43*H41</f>
        <v>0</v>
      </c>
    </row>
    <row r="44" spans="1:8" ht="15" thickBot="1">
      <c r="A44" s="132"/>
      <c r="B44" s="19" t="s">
        <v>22</v>
      </c>
      <c r="C44" s="86">
        <f>SUM(C43:C43)</f>
        <v>0</v>
      </c>
      <c r="D44" s="20">
        <f>SUM(D43:D43)</f>
        <v>0</v>
      </c>
      <c r="E44" s="106"/>
      <c r="F44" s="19" t="s">
        <v>22</v>
      </c>
      <c r="G44" s="86">
        <f>SUM(G43:G43)</f>
        <v>0</v>
      </c>
      <c r="H44" s="20">
        <f>SUM(H43:H43)</f>
        <v>0</v>
      </c>
    </row>
    <row r="45" spans="1:8" ht="68.25" customHeight="1" thickBot="1">
      <c r="A45" s="107" t="s">
        <v>159</v>
      </c>
      <c r="B45" s="107"/>
      <c r="C45" s="107"/>
      <c r="D45" s="107"/>
      <c r="E45" s="107"/>
      <c r="F45" s="107"/>
      <c r="G45" s="107"/>
      <c r="H45" s="107"/>
    </row>
    <row r="46" spans="1:8">
      <c r="A46" s="101"/>
      <c r="B46" s="2" t="s">
        <v>0</v>
      </c>
      <c r="C46" s="3" t="s">
        <v>173</v>
      </c>
      <c r="D46" s="63" t="s">
        <v>2</v>
      </c>
      <c r="E46" s="104"/>
      <c r="F46" s="2" t="s">
        <v>0</v>
      </c>
      <c r="G46" s="3" t="s">
        <v>174</v>
      </c>
      <c r="H46" s="12" t="s">
        <v>2</v>
      </c>
    </row>
    <row r="47" spans="1:8" ht="33">
      <c r="A47" s="102"/>
      <c r="B47" s="6" t="s">
        <v>175</v>
      </c>
      <c r="C47" s="7" t="s">
        <v>24</v>
      </c>
      <c r="D47" s="44" t="s">
        <v>164</v>
      </c>
      <c r="E47" s="105"/>
      <c r="F47" s="6" t="s">
        <v>176</v>
      </c>
      <c r="G47" s="7" t="s">
        <v>167</v>
      </c>
      <c r="H47" s="18">
        <v>5.9</v>
      </c>
    </row>
    <row r="48" spans="1:8" ht="44">
      <c r="A48" s="102"/>
      <c r="B48" s="9" t="s">
        <v>156</v>
      </c>
      <c r="C48" s="10" t="s">
        <v>5</v>
      </c>
      <c r="D48" s="42" t="s">
        <v>6</v>
      </c>
      <c r="E48" s="105"/>
      <c r="F48" s="9" t="s">
        <v>156</v>
      </c>
      <c r="G48" s="10" t="s">
        <v>5</v>
      </c>
      <c r="H48" s="11" t="s">
        <v>6</v>
      </c>
    </row>
    <row r="49" spans="1:8">
      <c r="A49" s="102"/>
      <c r="B49" s="9" t="s">
        <v>7</v>
      </c>
      <c r="C49" s="10" t="s">
        <v>157</v>
      </c>
      <c r="D49" s="44">
        <f>H5</f>
        <v>6.35</v>
      </c>
      <c r="E49" s="105"/>
      <c r="F49" s="9" t="s">
        <v>7</v>
      </c>
      <c r="G49" s="10" t="s">
        <v>157</v>
      </c>
      <c r="H49" s="18">
        <f>H5</f>
        <v>6.35</v>
      </c>
    </row>
    <row r="50" spans="1:8">
      <c r="A50" s="102"/>
      <c r="B50" s="9" t="s">
        <v>27</v>
      </c>
      <c r="C50" s="10" t="s">
        <v>158</v>
      </c>
      <c r="D50" s="42" t="s">
        <v>14</v>
      </c>
      <c r="E50" s="105"/>
      <c r="F50" s="9" t="s">
        <v>27</v>
      </c>
      <c r="G50" s="10" t="s">
        <v>158</v>
      </c>
      <c r="H50" s="11" t="s">
        <v>14</v>
      </c>
    </row>
    <row r="51" spans="1:8">
      <c r="A51" s="102"/>
      <c r="B51" s="9" t="s">
        <v>15</v>
      </c>
      <c r="C51" s="10" t="s">
        <v>86</v>
      </c>
      <c r="D51" s="43">
        <f>D47/D49</f>
        <v>0.92913385826771666</v>
      </c>
      <c r="E51" s="105"/>
      <c r="F51" s="9" t="s">
        <v>15</v>
      </c>
      <c r="G51" s="10" t="s">
        <v>86</v>
      </c>
      <c r="H51" s="13">
        <f>H47/H49</f>
        <v>0.92913385826771666</v>
      </c>
    </row>
    <row r="52" spans="1:8">
      <c r="A52" s="102"/>
      <c r="B52" s="61" t="s">
        <v>18</v>
      </c>
      <c r="C52" s="7" t="s">
        <v>19</v>
      </c>
      <c r="D52" s="43"/>
      <c r="E52" s="105"/>
      <c r="F52" s="61" t="s">
        <v>18</v>
      </c>
      <c r="G52" s="7" t="s">
        <v>19</v>
      </c>
      <c r="H52" s="13"/>
    </row>
    <row r="53" spans="1:8">
      <c r="A53" s="102"/>
      <c r="B53" s="17" t="s">
        <v>21</v>
      </c>
      <c r="C53" s="58"/>
      <c r="D53" s="44">
        <f>C53*D51</f>
        <v>0</v>
      </c>
      <c r="E53" s="105"/>
      <c r="F53" s="17" t="s">
        <v>21</v>
      </c>
      <c r="G53" s="58"/>
      <c r="H53" s="18">
        <f>G53*H51</f>
        <v>0</v>
      </c>
    </row>
    <row r="54" spans="1:8" ht="15" thickBot="1">
      <c r="A54" s="103"/>
      <c r="B54" s="19" t="s">
        <v>22</v>
      </c>
      <c r="C54" s="86">
        <f>SUM(C53:C53)</f>
        <v>0</v>
      </c>
      <c r="D54" s="46">
        <f>SUM(D53:D53)</f>
        <v>0</v>
      </c>
      <c r="E54" s="106"/>
      <c r="F54" s="19" t="s">
        <v>22</v>
      </c>
      <c r="G54" s="86">
        <f>SUM(G53:G53)</f>
        <v>0</v>
      </c>
      <c r="H54" s="20">
        <f>SUM(H53:H53)</f>
        <v>0</v>
      </c>
    </row>
    <row r="55" spans="1:8" ht="54.75" customHeight="1" thickBot="1">
      <c r="A55" s="107" t="s">
        <v>159</v>
      </c>
      <c r="B55" s="107"/>
      <c r="C55" s="107"/>
      <c r="D55" s="107"/>
      <c r="E55" s="107"/>
      <c r="F55" s="107"/>
      <c r="G55" s="107"/>
      <c r="H55" s="107"/>
    </row>
    <row r="56" spans="1:8">
      <c r="A56" s="104"/>
      <c r="B56" s="2" t="s">
        <v>0</v>
      </c>
      <c r="C56" s="3" t="s">
        <v>177</v>
      </c>
      <c r="D56" s="4" t="s">
        <v>2</v>
      </c>
      <c r="E56" s="104"/>
      <c r="F56" s="2" t="s">
        <v>0</v>
      </c>
      <c r="G56" s="3"/>
      <c r="H56" s="5" t="s">
        <v>2</v>
      </c>
    </row>
    <row r="57" spans="1:8">
      <c r="A57" s="105"/>
      <c r="B57" s="6" t="s">
        <v>178</v>
      </c>
      <c r="C57" s="7" t="s">
        <v>39</v>
      </c>
      <c r="D57" s="44">
        <v>5.9</v>
      </c>
      <c r="E57" s="105"/>
      <c r="F57" s="6" t="s">
        <v>179</v>
      </c>
      <c r="G57" s="7" t="s">
        <v>163</v>
      </c>
      <c r="H57" s="18">
        <v>5.9</v>
      </c>
    </row>
    <row r="58" spans="1:8" ht="44">
      <c r="A58" s="105"/>
      <c r="B58" s="9" t="s">
        <v>156</v>
      </c>
      <c r="C58" s="10" t="s">
        <v>5</v>
      </c>
      <c r="D58" s="42" t="s">
        <v>6</v>
      </c>
      <c r="E58" s="105"/>
      <c r="F58" s="9" t="s">
        <v>156</v>
      </c>
      <c r="G58" s="10" t="s">
        <v>5</v>
      </c>
      <c r="H58" s="11" t="s">
        <v>6</v>
      </c>
    </row>
    <row r="59" spans="1:8">
      <c r="A59" s="105"/>
      <c r="B59" s="9" t="s">
        <v>7</v>
      </c>
      <c r="C59" s="10" t="s">
        <v>157</v>
      </c>
      <c r="D59" s="44">
        <f>H5</f>
        <v>6.35</v>
      </c>
      <c r="E59" s="105"/>
      <c r="F59" s="9" t="s">
        <v>7</v>
      </c>
      <c r="G59" s="10" t="s">
        <v>157</v>
      </c>
      <c r="H59" s="18">
        <f>H5</f>
        <v>6.35</v>
      </c>
    </row>
    <row r="60" spans="1:8">
      <c r="A60" s="105"/>
      <c r="B60" s="9" t="s">
        <v>27</v>
      </c>
      <c r="C60" s="10" t="s">
        <v>158</v>
      </c>
      <c r="D60" s="42" t="s">
        <v>14</v>
      </c>
      <c r="E60" s="105"/>
      <c r="F60" s="9" t="s">
        <v>27</v>
      </c>
      <c r="G60" s="10" t="s">
        <v>158</v>
      </c>
      <c r="H60" s="11" t="s">
        <v>14</v>
      </c>
    </row>
    <row r="61" spans="1:8">
      <c r="A61" s="105"/>
      <c r="B61" s="9" t="s">
        <v>15</v>
      </c>
      <c r="C61" s="10" t="s">
        <v>86</v>
      </c>
      <c r="D61" s="43">
        <f>D57/D59</f>
        <v>0.92913385826771666</v>
      </c>
      <c r="E61" s="105"/>
      <c r="F61" s="9" t="s">
        <v>15</v>
      </c>
      <c r="G61" s="10" t="s">
        <v>86</v>
      </c>
      <c r="H61" s="13">
        <f>H57/H59</f>
        <v>0.92913385826771666</v>
      </c>
    </row>
    <row r="62" spans="1:8">
      <c r="A62" s="105"/>
      <c r="B62" s="61" t="s">
        <v>18</v>
      </c>
      <c r="C62" s="7" t="s">
        <v>19</v>
      </c>
      <c r="D62" s="43"/>
      <c r="E62" s="105"/>
      <c r="F62" s="61" t="s">
        <v>18</v>
      </c>
      <c r="G62" s="7" t="s">
        <v>19</v>
      </c>
      <c r="H62" s="13"/>
    </row>
    <row r="63" spans="1:8">
      <c r="A63" s="127"/>
      <c r="B63" s="17" t="s">
        <v>21</v>
      </c>
      <c r="C63" s="58"/>
      <c r="D63" s="44">
        <f>D61*C63</f>
        <v>0</v>
      </c>
      <c r="E63" s="127"/>
      <c r="F63" s="17" t="s">
        <v>21</v>
      </c>
      <c r="G63" s="58"/>
      <c r="H63" s="18">
        <f>H61*G63</f>
        <v>0</v>
      </c>
    </row>
    <row r="64" spans="1:8" ht="15" thickBot="1">
      <c r="A64" s="106"/>
      <c r="B64" s="19" t="s">
        <v>22</v>
      </c>
      <c r="C64" s="86">
        <f>SUM(C63:C63)</f>
        <v>0</v>
      </c>
      <c r="D64" s="64">
        <f>D61*C64</f>
        <v>0</v>
      </c>
      <c r="E64" s="106"/>
      <c r="F64" s="19" t="s">
        <v>22</v>
      </c>
      <c r="G64" s="86">
        <f>SUM(G63:G63)</f>
        <v>0</v>
      </c>
      <c r="H64" s="65">
        <f>H61*G64</f>
        <v>0</v>
      </c>
    </row>
    <row r="65" spans="1:8" ht="54.75" customHeight="1" thickBot="1">
      <c r="A65" s="107" t="s">
        <v>159</v>
      </c>
      <c r="B65" s="107"/>
      <c r="C65" s="107"/>
      <c r="D65" s="107"/>
      <c r="E65" s="107"/>
      <c r="F65" s="107"/>
      <c r="G65" s="107"/>
      <c r="H65" s="107"/>
    </row>
    <row r="66" spans="1:8">
      <c r="A66" s="104"/>
      <c r="B66" s="2" t="s">
        <v>0</v>
      </c>
      <c r="C66" s="3" t="s">
        <v>180</v>
      </c>
      <c r="D66" s="4" t="s">
        <v>2</v>
      </c>
      <c r="E66" s="104"/>
      <c r="F66" s="2"/>
      <c r="G66" s="3" t="s">
        <v>181</v>
      </c>
      <c r="H66" s="5" t="s">
        <v>2</v>
      </c>
    </row>
    <row r="67" spans="1:8">
      <c r="A67" s="105"/>
      <c r="B67" s="6" t="s">
        <v>182</v>
      </c>
      <c r="C67" s="7" t="s">
        <v>183</v>
      </c>
      <c r="D67" s="44">
        <v>5.9</v>
      </c>
      <c r="E67" s="105"/>
      <c r="F67" s="6" t="s">
        <v>184</v>
      </c>
      <c r="G67" s="7"/>
      <c r="H67" s="18">
        <v>5.9</v>
      </c>
    </row>
    <row r="68" spans="1:8" ht="44">
      <c r="A68" s="105"/>
      <c r="B68" s="9" t="s">
        <v>156</v>
      </c>
      <c r="C68" s="10" t="s">
        <v>5</v>
      </c>
      <c r="D68" s="42" t="s">
        <v>6</v>
      </c>
      <c r="E68" s="105"/>
      <c r="F68" s="9" t="s">
        <v>156</v>
      </c>
      <c r="G68" s="10" t="s">
        <v>5</v>
      </c>
      <c r="H68" s="11" t="s">
        <v>6</v>
      </c>
    </row>
    <row r="69" spans="1:8">
      <c r="A69" s="105"/>
      <c r="B69" s="9" t="s">
        <v>7</v>
      </c>
      <c r="C69" s="10" t="s">
        <v>157</v>
      </c>
      <c r="D69" s="44">
        <f>H5</f>
        <v>6.35</v>
      </c>
      <c r="E69" s="105"/>
      <c r="F69" s="9" t="s">
        <v>7</v>
      </c>
      <c r="G69" s="10" t="s">
        <v>157</v>
      </c>
      <c r="H69" s="18">
        <f>H5</f>
        <v>6.35</v>
      </c>
    </row>
    <row r="70" spans="1:8">
      <c r="A70" s="105"/>
      <c r="B70" s="9" t="s">
        <v>27</v>
      </c>
      <c r="C70" s="10" t="s">
        <v>158</v>
      </c>
      <c r="D70" s="42" t="s">
        <v>14</v>
      </c>
      <c r="E70" s="105"/>
      <c r="F70" s="9" t="s">
        <v>27</v>
      </c>
      <c r="G70" s="10" t="s">
        <v>158</v>
      </c>
      <c r="H70" s="11" t="s">
        <v>14</v>
      </c>
    </row>
    <row r="71" spans="1:8">
      <c r="A71" s="105"/>
      <c r="B71" s="9" t="s">
        <v>15</v>
      </c>
      <c r="C71" s="10" t="s">
        <v>86</v>
      </c>
      <c r="D71" s="43">
        <f>D67/D69</f>
        <v>0.92913385826771666</v>
      </c>
      <c r="E71" s="105"/>
      <c r="F71" s="9" t="s">
        <v>15</v>
      </c>
      <c r="G71" s="10" t="s">
        <v>86</v>
      </c>
      <c r="H71" s="13">
        <f>H67/H69</f>
        <v>0.92913385826771666</v>
      </c>
    </row>
    <row r="72" spans="1:8">
      <c r="A72" s="105"/>
      <c r="B72" s="61" t="s">
        <v>18</v>
      </c>
      <c r="C72" s="7" t="s">
        <v>19</v>
      </c>
      <c r="D72" s="43"/>
      <c r="E72" s="105"/>
      <c r="F72" s="61" t="s">
        <v>18</v>
      </c>
      <c r="G72" s="7" t="s">
        <v>19</v>
      </c>
      <c r="H72" s="13"/>
    </row>
    <row r="73" spans="1:8">
      <c r="A73" s="105"/>
      <c r="B73" s="17" t="s">
        <v>21</v>
      </c>
      <c r="C73" s="58"/>
      <c r="D73" s="44">
        <f>D71*C73</f>
        <v>0</v>
      </c>
      <c r="E73" s="105"/>
      <c r="F73" s="17" t="s">
        <v>21</v>
      </c>
      <c r="G73" s="58"/>
      <c r="H73" s="18">
        <f>H71*G73</f>
        <v>0</v>
      </c>
    </row>
    <row r="74" spans="1:8" ht="15" thickBot="1">
      <c r="A74" s="128"/>
      <c r="B74" s="19" t="s">
        <v>22</v>
      </c>
      <c r="C74" s="86">
        <f>SUM(C73:C73)</f>
        <v>0</v>
      </c>
      <c r="D74" s="64">
        <f>D71*C74</f>
        <v>0</v>
      </c>
      <c r="E74" s="128"/>
      <c r="F74" s="19" t="s">
        <v>22</v>
      </c>
      <c r="G74" s="86">
        <f>SUM(G73:G73)</f>
        <v>0</v>
      </c>
      <c r="H74" s="65">
        <f>H71*G74</f>
        <v>0</v>
      </c>
    </row>
    <row r="75" spans="1:8" ht="45.75" customHeight="1" thickBot="1">
      <c r="A75" s="107" t="s">
        <v>159</v>
      </c>
      <c r="B75" s="107"/>
      <c r="C75" s="107"/>
      <c r="D75" s="107"/>
      <c r="E75" s="107"/>
      <c r="F75" s="107"/>
      <c r="G75" s="107"/>
      <c r="H75" s="107"/>
    </row>
    <row r="76" spans="1:8">
      <c r="A76" s="104"/>
      <c r="B76" s="2" t="s">
        <v>0</v>
      </c>
      <c r="C76" s="3" t="s">
        <v>185</v>
      </c>
      <c r="D76" s="5" t="s">
        <v>2</v>
      </c>
      <c r="E76" s="104"/>
      <c r="F76" s="2" t="s">
        <v>0</v>
      </c>
      <c r="G76" s="3" t="s">
        <v>186</v>
      </c>
      <c r="H76" s="5" t="s">
        <v>2</v>
      </c>
    </row>
    <row r="77" spans="1:8" ht="22">
      <c r="A77" s="105"/>
      <c r="B77" s="6" t="s">
        <v>187</v>
      </c>
      <c r="C77" s="7" t="s">
        <v>167</v>
      </c>
      <c r="D77" s="18">
        <v>5.9</v>
      </c>
      <c r="E77" s="105"/>
      <c r="F77" s="6" t="s">
        <v>188</v>
      </c>
      <c r="G77" s="7" t="s">
        <v>189</v>
      </c>
      <c r="H77" s="18">
        <v>5.9</v>
      </c>
    </row>
    <row r="78" spans="1:8" ht="44">
      <c r="A78" s="105"/>
      <c r="B78" s="9" t="s">
        <v>156</v>
      </c>
      <c r="C78" s="10" t="s">
        <v>5</v>
      </c>
      <c r="D78" s="11" t="s">
        <v>6</v>
      </c>
      <c r="E78" s="105"/>
      <c r="F78" s="9" t="s">
        <v>156</v>
      </c>
      <c r="G78" s="10" t="s">
        <v>5</v>
      </c>
      <c r="H78" s="11" t="s">
        <v>6</v>
      </c>
    </row>
    <row r="79" spans="1:8">
      <c r="A79" s="105"/>
      <c r="B79" s="9" t="s">
        <v>7</v>
      </c>
      <c r="C79" s="10" t="s">
        <v>157</v>
      </c>
      <c r="D79" s="18">
        <f>H5</f>
        <v>6.35</v>
      </c>
      <c r="E79" s="105"/>
      <c r="F79" s="9" t="s">
        <v>7</v>
      </c>
      <c r="G79" s="10" t="s">
        <v>157</v>
      </c>
      <c r="H79" s="18">
        <f>H5</f>
        <v>6.35</v>
      </c>
    </row>
    <row r="80" spans="1:8">
      <c r="A80" s="105"/>
      <c r="B80" s="9" t="s">
        <v>27</v>
      </c>
      <c r="C80" s="10" t="s">
        <v>158</v>
      </c>
      <c r="D80" s="11" t="s">
        <v>14</v>
      </c>
      <c r="E80" s="105"/>
      <c r="F80" s="9" t="s">
        <v>27</v>
      </c>
      <c r="G80" s="10" t="s">
        <v>158</v>
      </c>
      <c r="H80" s="11" t="s">
        <v>14</v>
      </c>
    </row>
    <row r="81" spans="1:8">
      <c r="A81" s="105"/>
      <c r="B81" s="9" t="s">
        <v>15</v>
      </c>
      <c r="C81" s="10" t="s">
        <v>86</v>
      </c>
      <c r="D81" s="13">
        <f>D77/D79</f>
        <v>0.92913385826771666</v>
      </c>
      <c r="E81" s="105"/>
      <c r="F81" s="9" t="s">
        <v>15</v>
      </c>
      <c r="G81" s="10" t="s">
        <v>86</v>
      </c>
      <c r="H81" s="13">
        <f>H77/H79</f>
        <v>0.92913385826771666</v>
      </c>
    </row>
    <row r="82" spans="1:8">
      <c r="A82" s="105"/>
      <c r="B82" s="61" t="s">
        <v>18</v>
      </c>
      <c r="C82" s="7" t="s">
        <v>19</v>
      </c>
      <c r="D82" s="13"/>
      <c r="E82" s="105"/>
      <c r="F82" s="61" t="s">
        <v>18</v>
      </c>
      <c r="G82" s="7" t="s">
        <v>19</v>
      </c>
      <c r="H82" s="13"/>
    </row>
    <row r="83" spans="1:8">
      <c r="A83" s="105"/>
      <c r="B83" s="17" t="s">
        <v>21</v>
      </c>
      <c r="C83" s="58"/>
      <c r="D83" s="18">
        <f>D81*C83</f>
        <v>0</v>
      </c>
      <c r="E83" s="105"/>
      <c r="F83" s="17" t="s">
        <v>21</v>
      </c>
      <c r="G83" s="58"/>
      <c r="H83" s="18">
        <f>H81*G83</f>
        <v>0</v>
      </c>
    </row>
    <row r="84" spans="1:8" ht="15" thickBot="1">
      <c r="A84" s="128"/>
      <c r="B84" s="19" t="s">
        <v>22</v>
      </c>
      <c r="C84" s="86">
        <f>SUM(C83:C83)</f>
        <v>0</v>
      </c>
      <c r="D84" s="65">
        <f>D81*C84</f>
        <v>0</v>
      </c>
      <c r="E84" s="128"/>
      <c r="F84" s="19" t="s">
        <v>22</v>
      </c>
      <c r="G84" s="86">
        <f>SUM(G83:G83)</f>
        <v>0</v>
      </c>
      <c r="H84" s="65">
        <f>H81*G84</f>
        <v>0</v>
      </c>
    </row>
    <row r="85" spans="1:8" ht="44.25" customHeight="1" thickBot="1">
      <c r="A85" s="107" t="s">
        <v>159</v>
      </c>
      <c r="B85" s="107"/>
      <c r="C85" s="107"/>
      <c r="D85" s="107"/>
      <c r="E85" s="107"/>
      <c r="F85" s="107"/>
      <c r="G85" s="107"/>
      <c r="H85" s="107"/>
    </row>
    <row r="86" spans="1:8">
      <c r="A86" s="104"/>
      <c r="B86" s="49" t="s">
        <v>88</v>
      </c>
      <c r="C86" s="3" t="s">
        <v>190</v>
      </c>
      <c r="D86" s="4" t="s">
        <v>2</v>
      </c>
      <c r="E86" s="104"/>
      <c r="F86" s="49" t="s">
        <v>0</v>
      </c>
      <c r="G86" s="3" t="s">
        <v>191</v>
      </c>
      <c r="H86" s="5" t="s">
        <v>2</v>
      </c>
    </row>
    <row r="87" spans="1:8" ht="22">
      <c r="A87" s="105"/>
      <c r="B87" s="6" t="s">
        <v>187</v>
      </c>
      <c r="C87" s="7" t="s">
        <v>39</v>
      </c>
      <c r="D87" s="18">
        <v>5.9</v>
      </c>
      <c r="E87" s="105"/>
      <c r="F87" s="6" t="s">
        <v>187</v>
      </c>
      <c r="G87" s="7" t="s">
        <v>39</v>
      </c>
      <c r="H87" s="18">
        <v>5.9</v>
      </c>
    </row>
    <row r="88" spans="1:8" ht="44">
      <c r="A88" s="105"/>
      <c r="B88" s="9" t="s">
        <v>156</v>
      </c>
      <c r="C88" s="10" t="s">
        <v>5</v>
      </c>
      <c r="D88" s="11" t="s">
        <v>6</v>
      </c>
      <c r="E88" s="105"/>
      <c r="F88" s="9" t="s">
        <v>156</v>
      </c>
      <c r="G88" s="10" t="s">
        <v>5</v>
      </c>
      <c r="H88" s="11" t="s">
        <v>6</v>
      </c>
    </row>
    <row r="89" spans="1:8">
      <c r="A89" s="105"/>
      <c r="B89" s="9" t="s">
        <v>7</v>
      </c>
      <c r="C89" s="10" t="s">
        <v>157</v>
      </c>
      <c r="D89" s="18">
        <f>H5</f>
        <v>6.35</v>
      </c>
      <c r="E89" s="105"/>
      <c r="F89" s="9" t="s">
        <v>7</v>
      </c>
      <c r="G89" s="10" t="s">
        <v>157</v>
      </c>
      <c r="H89" s="18">
        <f>H5</f>
        <v>6.35</v>
      </c>
    </row>
    <row r="90" spans="1:8">
      <c r="A90" s="105"/>
      <c r="B90" s="9" t="s">
        <v>27</v>
      </c>
      <c r="C90" s="10" t="s">
        <v>158</v>
      </c>
      <c r="D90" s="11" t="s">
        <v>14</v>
      </c>
      <c r="E90" s="105"/>
      <c r="F90" s="9" t="s">
        <v>27</v>
      </c>
      <c r="G90" s="10" t="s">
        <v>158</v>
      </c>
      <c r="H90" s="11" t="s">
        <v>14</v>
      </c>
    </row>
    <row r="91" spans="1:8">
      <c r="A91" s="105"/>
      <c r="B91" s="9" t="s">
        <v>15</v>
      </c>
      <c r="C91" s="10" t="s">
        <v>86</v>
      </c>
      <c r="D91" s="13">
        <f>D87/D89</f>
        <v>0.92913385826771666</v>
      </c>
      <c r="E91" s="105"/>
      <c r="F91" s="9" t="s">
        <v>15</v>
      </c>
      <c r="G91" s="10" t="s">
        <v>86</v>
      </c>
      <c r="H91" s="13">
        <f>H87/H89</f>
        <v>0.92913385826771666</v>
      </c>
    </row>
    <row r="92" spans="1:8">
      <c r="A92" s="105"/>
      <c r="B92" s="61" t="s">
        <v>18</v>
      </c>
      <c r="C92" s="7" t="s">
        <v>19</v>
      </c>
      <c r="D92" s="13"/>
      <c r="E92" s="105"/>
      <c r="F92" s="61" t="s">
        <v>18</v>
      </c>
      <c r="G92" s="7" t="s">
        <v>19</v>
      </c>
      <c r="H92" s="13"/>
    </row>
    <row r="93" spans="1:8">
      <c r="A93" s="105"/>
      <c r="B93" s="17" t="s">
        <v>21</v>
      </c>
      <c r="C93" s="58"/>
      <c r="D93" s="18">
        <f>D91*C93</f>
        <v>0</v>
      </c>
      <c r="E93" s="105"/>
      <c r="F93" s="17" t="s">
        <v>21</v>
      </c>
      <c r="G93" s="58"/>
      <c r="H93" s="18">
        <f>H91*G93</f>
        <v>0</v>
      </c>
    </row>
    <row r="94" spans="1:8" ht="15" thickBot="1">
      <c r="A94" s="128"/>
      <c r="B94" s="19" t="s">
        <v>22</v>
      </c>
      <c r="C94" s="86">
        <f>SUM(C93:C93)</f>
        <v>0</v>
      </c>
      <c r="D94" s="65">
        <f>D91*C94</f>
        <v>0</v>
      </c>
      <c r="E94" s="128"/>
      <c r="F94" s="19" t="s">
        <v>22</v>
      </c>
      <c r="G94" s="86">
        <f>SUM(G93:G93)</f>
        <v>0</v>
      </c>
      <c r="H94" s="65">
        <f>H91*G94</f>
        <v>0</v>
      </c>
    </row>
    <row r="95" spans="1:8" ht="51.75" customHeight="1" thickBot="1">
      <c r="A95" s="107" t="s">
        <v>159</v>
      </c>
      <c r="B95" s="107"/>
      <c r="C95" s="107"/>
      <c r="D95" s="107"/>
      <c r="E95" s="107"/>
      <c r="F95" s="107"/>
      <c r="G95" s="107"/>
      <c r="H95" s="107"/>
    </row>
    <row r="96" spans="1:8">
      <c r="A96" s="129"/>
      <c r="B96" s="49" t="s">
        <v>88</v>
      </c>
      <c r="C96" s="3" t="s">
        <v>192</v>
      </c>
      <c r="D96" s="5" t="s">
        <v>2</v>
      </c>
      <c r="E96" s="104"/>
      <c r="F96" s="49" t="s">
        <v>0</v>
      </c>
      <c r="G96" s="3" t="s">
        <v>193</v>
      </c>
      <c r="H96" s="5" t="s">
        <v>2</v>
      </c>
    </row>
    <row r="97" spans="1:8" ht="22">
      <c r="A97" s="130"/>
      <c r="B97" s="6" t="s">
        <v>194</v>
      </c>
      <c r="C97" s="7" t="s">
        <v>39</v>
      </c>
      <c r="D97" s="18">
        <v>5.9</v>
      </c>
      <c r="E97" s="105"/>
      <c r="F97" s="6" t="s">
        <v>195</v>
      </c>
      <c r="G97" s="7" t="s">
        <v>39</v>
      </c>
      <c r="H97" s="18">
        <v>5.9</v>
      </c>
    </row>
    <row r="98" spans="1:8" ht="44">
      <c r="A98" s="130"/>
      <c r="B98" s="9" t="s">
        <v>156</v>
      </c>
      <c r="C98" s="10" t="s">
        <v>5</v>
      </c>
      <c r="D98" s="11" t="s">
        <v>6</v>
      </c>
      <c r="E98" s="105"/>
      <c r="F98" s="9" t="s">
        <v>156</v>
      </c>
      <c r="G98" s="10" t="s">
        <v>5</v>
      </c>
      <c r="H98" s="11" t="s">
        <v>6</v>
      </c>
    </row>
    <row r="99" spans="1:8">
      <c r="A99" s="130"/>
      <c r="B99" s="9" t="s">
        <v>7</v>
      </c>
      <c r="C99" s="10" t="s">
        <v>157</v>
      </c>
      <c r="D99" s="18">
        <f>H5</f>
        <v>6.35</v>
      </c>
      <c r="E99" s="105"/>
      <c r="F99" s="9" t="s">
        <v>7</v>
      </c>
      <c r="G99" s="10" t="s">
        <v>157</v>
      </c>
      <c r="H99" s="18">
        <f>H5</f>
        <v>6.35</v>
      </c>
    </row>
    <row r="100" spans="1:8">
      <c r="A100" s="130"/>
      <c r="B100" s="9" t="s">
        <v>27</v>
      </c>
      <c r="C100" s="10" t="s">
        <v>158</v>
      </c>
      <c r="D100" s="11" t="s">
        <v>14</v>
      </c>
      <c r="E100" s="105"/>
      <c r="F100" s="9" t="s">
        <v>27</v>
      </c>
      <c r="G100" s="10" t="s">
        <v>158</v>
      </c>
      <c r="H100" s="11" t="s">
        <v>14</v>
      </c>
    </row>
    <row r="101" spans="1:8">
      <c r="A101" s="130"/>
      <c r="B101" s="9" t="s">
        <v>15</v>
      </c>
      <c r="C101" s="10" t="s">
        <v>86</v>
      </c>
      <c r="D101" s="13">
        <f>D97/D99</f>
        <v>0.92913385826771666</v>
      </c>
      <c r="E101" s="105"/>
      <c r="F101" s="9" t="s">
        <v>15</v>
      </c>
      <c r="G101" s="10" t="s">
        <v>86</v>
      </c>
      <c r="H101" s="13">
        <f>H97/H99</f>
        <v>0.92913385826771666</v>
      </c>
    </row>
    <row r="102" spans="1:8">
      <c r="A102" s="130"/>
      <c r="B102" s="61" t="s">
        <v>18</v>
      </c>
      <c r="C102" s="7" t="s">
        <v>19</v>
      </c>
      <c r="D102" s="13"/>
      <c r="E102" s="105"/>
      <c r="F102" s="61" t="s">
        <v>18</v>
      </c>
      <c r="G102" s="7" t="s">
        <v>19</v>
      </c>
      <c r="H102" s="13"/>
    </row>
    <row r="103" spans="1:8">
      <c r="A103" s="130"/>
      <c r="B103" s="17" t="s">
        <v>21</v>
      </c>
      <c r="C103" s="58"/>
      <c r="D103" s="18">
        <f>D101*C103</f>
        <v>0</v>
      </c>
      <c r="E103" s="105"/>
      <c r="F103" s="17" t="s">
        <v>21</v>
      </c>
      <c r="G103" s="58"/>
      <c r="H103" s="18">
        <f>H101*G103</f>
        <v>0</v>
      </c>
    </row>
    <row r="104" spans="1:8" ht="15" thickBot="1">
      <c r="A104" s="151"/>
      <c r="B104" s="19" t="s">
        <v>22</v>
      </c>
      <c r="C104" s="86">
        <f>SUM(C103:C103)</f>
        <v>0</v>
      </c>
      <c r="D104" s="65">
        <f>D101*C104</f>
        <v>0</v>
      </c>
      <c r="E104" s="128"/>
      <c r="F104" s="19" t="s">
        <v>22</v>
      </c>
      <c r="G104" s="86">
        <f>SUM(G103:G103)</f>
        <v>0</v>
      </c>
      <c r="H104" s="65">
        <f>H101*G104</f>
        <v>0</v>
      </c>
    </row>
    <row r="105" spans="1:8" ht="51.75" customHeight="1" thickBot="1">
      <c r="A105" s="150" t="s">
        <v>159</v>
      </c>
      <c r="B105" s="150"/>
      <c r="C105" s="150"/>
      <c r="D105" s="150"/>
      <c r="E105" s="150"/>
      <c r="F105" s="150"/>
      <c r="G105" s="150"/>
      <c r="H105" s="150"/>
    </row>
    <row r="106" spans="1:8">
      <c r="A106" s="129"/>
      <c r="B106" s="49" t="s">
        <v>88</v>
      </c>
      <c r="C106" s="3"/>
      <c r="D106" s="5" t="s">
        <v>2</v>
      </c>
      <c r="E106" s="104"/>
      <c r="F106" s="49"/>
      <c r="G106" s="3"/>
      <c r="H106" s="5"/>
    </row>
    <row r="107" spans="1:8">
      <c r="A107" s="130"/>
      <c r="B107" s="6" t="s">
        <v>196</v>
      </c>
      <c r="C107" s="7" t="s">
        <v>39</v>
      </c>
      <c r="D107" s="18">
        <v>5.9</v>
      </c>
      <c r="E107" s="105"/>
      <c r="F107" s="6"/>
      <c r="G107" s="7"/>
      <c r="H107" s="8"/>
    </row>
    <row r="108" spans="1:8" ht="44">
      <c r="A108" s="130"/>
      <c r="B108" s="9" t="s">
        <v>156</v>
      </c>
      <c r="C108" s="10" t="s">
        <v>5</v>
      </c>
      <c r="D108" s="11" t="s">
        <v>6</v>
      </c>
      <c r="E108" s="105"/>
      <c r="F108" s="9"/>
      <c r="G108" s="10"/>
      <c r="H108" s="11"/>
    </row>
    <row r="109" spans="1:8">
      <c r="A109" s="130"/>
      <c r="B109" s="9" t="s">
        <v>7</v>
      </c>
      <c r="C109" s="10" t="s">
        <v>157</v>
      </c>
      <c r="D109" s="18">
        <f>H5</f>
        <v>6.35</v>
      </c>
      <c r="E109" s="105"/>
      <c r="F109" s="9"/>
      <c r="G109" s="10"/>
      <c r="H109" s="8"/>
    </row>
    <row r="110" spans="1:8">
      <c r="A110" s="130"/>
      <c r="B110" s="9" t="s">
        <v>27</v>
      </c>
      <c r="C110" s="10" t="s">
        <v>158</v>
      </c>
      <c r="D110" s="11" t="s">
        <v>14</v>
      </c>
      <c r="E110" s="105"/>
      <c r="F110" s="9"/>
      <c r="G110" s="10"/>
      <c r="H110" s="11"/>
    </row>
    <row r="111" spans="1:8">
      <c r="A111" s="130"/>
      <c r="B111" s="9" t="s">
        <v>15</v>
      </c>
      <c r="C111" s="10" t="s">
        <v>86</v>
      </c>
      <c r="D111" s="13">
        <f>D107/D109</f>
        <v>0.92913385826771666</v>
      </c>
      <c r="E111" s="105"/>
      <c r="F111" s="9"/>
      <c r="G111" s="10"/>
      <c r="H111" s="13"/>
    </row>
    <row r="112" spans="1:8">
      <c r="A112" s="130"/>
      <c r="B112" s="61" t="s">
        <v>18</v>
      </c>
      <c r="C112" s="7" t="s">
        <v>19</v>
      </c>
      <c r="D112" s="13"/>
      <c r="E112" s="105"/>
      <c r="F112" s="61"/>
      <c r="G112" s="7"/>
      <c r="H112" s="13"/>
    </row>
    <row r="113" spans="1:8">
      <c r="A113" s="130"/>
      <c r="B113" s="17" t="s">
        <v>21</v>
      </c>
      <c r="C113" s="58"/>
      <c r="D113" s="18">
        <f>D111*C113</f>
        <v>0</v>
      </c>
      <c r="E113" s="105"/>
      <c r="F113" s="17"/>
      <c r="G113" s="59"/>
      <c r="H113" s="18"/>
    </row>
    <row r="114" spans="1:8" ht="15" thickBot="1">
      <c r="A114" s="151"/>
      <c r="B114" s="19" t="s">
        <v>22</v>
      </c>
      <c r="C114" s="86">
        <f>SUM(C113:C113)</f>
        <v>0</v>
      </c>
      <c r="D114" s="65">
        <f>D111*C114</f>
        <v>0</v>
      </c>
      <c r="E114" s="128"/>
      <c r="F114" s="19"/>
      <c r="G114" s="22"/>
      <c r="H114" s="65"/>
    </row>
    <row r="115" spans="1:8" ht="15" thickBot="1">
      <c r="A115" s="57"/>
      <c r="B115" s="66"/>
      <c r="C115" s="31"/>
      <c r="D115" s="67"/>
      <c r="E115" s="57"/>
      <c r="F115" s="66"/>
      <c r="G115" s="31"/>
      <c r="H115" s="67"/>
    </row>
    <row r="116" spans="1:8" ht="15" thickBot="1">
      <c r="A116" s="108" t="s">
        <v>197</v>
      </c>
      <c r="B116" s="109"/>
      <c r="C116" s="109"/>
      <c r="D116" s="109"/>
      <c r="E116" s="110"/>
      <c r="F116" s="56" t="s">
        <v>149</v>
      </c>
      <c r="G116" s="117" t="s">
        <v>150</v>
      </c>
      <c r="H116" s="118"/>
    </row>
    <row r="117" spans="1:8">
      <c r="A117" s="111"/>
      <c r="B117" s="112"/>
      <c r="C117" s="112"/>
      <c r="D117" s="112"/>
      <c r="E117" s="113"/>
      <c r="F117" s="119">
        <f>C14+G14+C24+G24+C34+G34+C44+G44+C54+G54+C64+G64+C74+G74+C84+G84+C94+G94+C104+G104+C114</f>
        <v>0</v>
      </c>
      <c r="G117" s="121">
        <f>D14+H14+D24+H24+D34+H34+D44+H44+D54+H54+D64+H64+D74+H74+D84+H84+D94+H94+D104+H104+D114</f>
        <v>0</v>
      </c>
      <c r="H117" s="122"/>
    </row>
    <row r="118" spans="1:8" ht="15" thickBot="1">
      <c r="A118" s="114"/>
      <c r="B118" s="115"/>
      <c r="C118" s="115"/>
      <c r="D118" s="115"/>
      <c r="E118" s="116"/>
      <c r="F118" s="120"/>
      <c r="G118" s="123"/>
      <c r="H118" s="124"/>
    </row>
  </sheetData>
  <sheetProtection password="F17D" sheet="1" objects="1" scenarios="1"/>
  <mergeCells count="42">
    <mergeCell ref="A2:B2"/>
    <mergeCell ref="E2:H2"/>
    <mergeCell ref="C2:D2"/>
    <mergeCell ref="A3:H3"/>
    <mergeCell ref="A16:A24"/>
    <mergeCell ref="E16:E24"/>
    <mergeCell ref="A4:H4"/>
    <mergeCell ref="A5:G5"/>
    <mergeCell ref="A6:A14"/>
    <mergeCell ref="E6:E14"/>
    <mergeCell ref="A15:H15"/>
    <mergeCell ref="A25:H25"/>
    <mergeCell ref="A26:A34"/>
    <mergeCell ref="E26:E34"/>
    <mergeCell ref="A35:H35"/>
    <mergeCell ref="A36:A44"/>
    <mergeCell ref="E36:E44"/>
    <mergeCell ref="A45:H45"/>
    <mergeCell ref="A46:A54"/>
    <mergeCell ref="E46:E54"/>
    <mergeCell ref="A55:H55"/>
    <mergeCell ref="A56:A64"/>
    <mergeCell ref="E56:E64"/>
    <mergeCell ref="A65:H65"/>
    <mergeCell ref="A66:A74"/>
    <mergeCell ref="E66:E74"/>
    <mergeCell ref="A75:H75"/>
    <mergeCell ref="A76:A84"/>
    <mergeCell ref="E76:E84"/>
    <mergeCell ref="A85:H85"/>
    <mergeCell ref="A86:A94"/>
    <mergeCell ref="E86:E94"/>
    <mergeCell ref="A95:H95"/>
    <mergeCell ref="A96:A104"/>
    <mergeCell ref="E96:E104"/>
    <mergeCell ref="A105:H105"/>
    <mergeCell ref="A106:A114"/>
    <mergeCell ref="E106:E114"/>
    <mergeCell ref="A116:E118"/>
    <mergeCell ref="G116:H116"/>
    <mergeCell ref="F117:F118"/>
    <mergeCell ref="G117:H118"/>
  </mergeCells>
  <conditionalFormatting sqref="A4:H4">
    <cfRule type="iconSet" priority="1">
      <iconSet iconSet="3Symbol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horizontalDpi="360" verticalDpi="36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64"/>
  <sheetViews>
    <sheetView workbookViewId="0">
      <selection activeCell="A6" sqref="A6:A17"/>
    </sheetView>
  </sheetViews>
  <sheetFormatPr baseColWidth="10" defaultColWidth="8.83203125" defaultRowHeight="14" x14ac:dyDescent="0"/>
  <cols>
    <col min="1" max="1" width="21.6640625" customWidth="1"/>
    <col min="2" max="2" width="22.6640625" customWidth="1"/>
    <col min="3" max="3" width="14.6640625" customWidth="1"/>
    <col min="4" max="4" width="10.6640625" customWidth="1"/>
    <col min="5" max="5" width="21.6640625" customWidth="1"/>
    <col min="6" max="6" width="22.6640625" customWidth="1"/>
    <col min="7" max="7" width="14.6640625" customWidth="1"/>
    <col min="8" max="8" width="10.6640625" customWidth="1"/>
  </cols>
  <sheetData>
    <row r="2" spans="1:8" ht="102" customHeight="1">
      <c r="A2" s="152"/>
      <c r="B2" s="153"/>
      <c r="C2" s="154"/>
      <c r="D2" s="155"/>
      <c r="E2" s="143" t="s">
        <v>232</v>
      </c>
      <c r="F2" s="144"/>
      <c r="G2" s="144"/>
      <c r="H2" s="145"/>
    </row>
    <row r="3" spans="1:8" ht="58.5" customHeight="1" thickBot="1">
      <c r="A3" s="98" t="s">
        <v>228</v>
      </c>
      <c r="B3" s="99"/>
      <c r="C3" s="99"/>
      <c r="D3" s="99"/>
      <c r="E3" s="99"/>
      <c r="F3" s="99"/>
      <c r="G3" s="99"/>
      <c r="H3" s="100"/>
    </row>
    <row r="4" spans="1:8" ht="44.25" customHeight="1">
      <c r="A4" s="156" t="s">
        <v>225</v>
      </c>
      <c r="B4" s="156"/>
      <c r="C4" s="156"/>
      <c r="D4" s="156"/>
      <c r="E4" s="156"/>
      <c r="F4" s="156"/>
      <c r="G4" s="156"/>
      <c r="H4" s="156"/>
    </row>
    <row r="5" spans="1:8" ht="16" thickBot="1">
      <c r="A5" s="157" t="s">
        <v>302</v>
      </c>
      <c r="B5" s="158"/>
      <c r="C5" s="158"/>
      <c r="D5" s="158"/>
      <c r="E5" s="158"/>
      <c r="F5" s="158"/>
      <c r="G5" s="158"/>
      <c r="H5" s="68">
        <v>6.35</v>
      </c>
    </row>
    <row r="6" spans="1:8">
      <c r="A6" s="104"/>
      <c r="B6" s="2" t="s">
        <v>0</v>
      </c>
      <c r="C6" s="3"/>
      <c r="D6" s="5" t="s">
        <v>1</v>
      </c>
      <c r="E6" s="129"/>
      <c r="F6" s="2" t="s">
        <v>0</v>
      </c>
      <c r="G6" s="3"/>
      <c r="H6" s="5" t="s">
        <v>2</v>
      </c>
    </row>
    <row r="7" spans="1:8" ht="22">
      <c r="A7" s="105"/>
      <c r="B7" s="6" t="s">
        <v>293</v>
      </c>
      <c r="C7" s="7"/>
      <c r="D7" s="18">
        <v>6</v>
      </c>
      <c r="E7" s="130"/>
      <c r="F7" s="6" t="s">
        <v>293</v>
      </c>
      <c r="G7" s="7"/>
      <c r="H7" s="18">
        <v>10</v>
      </c>
    </row>
    <row r="8" spans="1:8">
      <c r="A8" s="105"/>
      <c r="B8" s="9" t="s">
        <v>233</v>
      </c>
      <c r="C8" s="10"/>
      <c r="D8" s="11" t="s">
        <v>6</v>
      </c>
      <c r="E8" s="130"/>
      <c r="F8" s="9" t="s">
        <v>234</v>
      </c>
      <c r="G8" s="10"/>
      <c r="H8" s="11" t="s">
        <v>6</v>
      </c>
    </row>
    <row r="9" spans="1:8">
      <c r="A9" s="105"/>
      <c r="B9" s="9" t="s">
        <v>7</v>
      </c>
      <c r="C9" s="10"/>
      <c r="D9" s="18">
        <f>H5</f>
        <v>6.35</v>
      </c>
      <c r="E9" s="130"/>
      <c r="F9" s="9" t="s">
        <v>7</v>
      </c>
      <c r="G9" s="10"/>
      <c r="H9" s="18">
        <f>H5</f>
        <v>6.35</v>
      </c>
    </row>
    <row r="10" spans="1:8">
      <c r="A10" s="105"/>
      <c r="B10" s="9" t="s">
        <v>10</v>
      </c>
      <c r="C10" s="10"/>
      <c r="D10" s="11" t="s">
        <v>12</v>
      </c>
      <c r="E10" s="130"/>
      <c r="F10" s="9" t="s">
        <v>10</v>
      </c>
      <c r="G10" s="10"/>
      <c r="H10" s="11" t="s">
        <v>14</v>
      </c>
    </row>
    <row r="11" spans="1:8">
      <c r="A11" s="105"/>
      <c r="B11" s="9" t="s">
        <v>15</v>
      </c>
      <c r="C11" s="10"/>
      <c r="D11" s="13">
        <f>D7/D9</f>
        <v>0.94488188976377963</v>
      </c>
      <c r="E11" s="130"/>
      <c r="F11" s="9" t="s">
        <v>15</v>
      </c>
      <c r="G11" s="10"/>
      <c r="H11" s="13">
        <f>H7/H9</f>
        <v>1.5748031496062993</v>
      </c>
    </row>
    <row r="12" spans="1:8">
      <c r="A12" s="105"/>
      <c r="B12" s="6" t="s">
        <v>235</v>
      </c>
      <c r="C12" s="7">
        <v>200</v>
      </c>
      <c r="D12" s="14"/>
      <c r="E12" s="130"/>
      <c r="F12" s="6" t="s">
        <v>18</v>
      </c>
      <c r="G12" s="7">
        <v>200</v>
      </c>
      <c r="H12" s="13"/>
    </row>
    <row r="13" spans="1:8">
      <c r="A13" s="105"/>
      <c r="B13" s="15" t="s">
        <v>289</v>
      </c>
      <c r="C13" s="58"/>
      <c r="D13" s="18">
        <f>D11*C13</f>
        <v>0</v>
      </c>
      <c r="E13" s="130"/>
      <c r="F13" s="15" t="s">
        <v>289</v>
      </c>
      <c r="G13" s="58"/>
      <c r="H13" s="18">
        <f>H11*G13</f>
        <v>0</v>
      </c>
    </row>
    <row r="14" spans="1:8">
      <c r="A14" s="139"/>
      <c r="B14" s="15" t="s">
        <v>290</v>
      </c>
      <c r="C14" s="94"/>
      <c r="D14" s="18">
        <f>D11*C13</f>
        <v>0</v>
      </c>
      <c r="E14" s="130"/>
      <c r="F14" s="15" t="s">
        <v>290</v>
      </c>
      <c r="G14" s="94"/>
      <c r="H14" s="18">
        <f>H11*G13</f>
        <v>0</v>
      </c>
    </row>
    <row r="15" spans="1:8">
      <c r="A15" s="139"/>
      <c r="B15" s="15" t="s">
        <v>291</v>
      </c>
      <c r="C15" s="94"/>
      <c r="D15" s="18">
        <f>D11*C15</f>
        <v>0</v>
      </c>
      <c r="E15" s="130"/>
      <c r="F15" s="15" t="s">
        <v>291</v>
      </c>
      <c r="G15" s="94"/>
      <c r="H15" s="18">
        <f>H11*G15</f>
        <v>0</v>
      </c>
    </row>
    <row r="16" spans="1:8">
      <c r="A16" s="139"/>
      <c r="B16" s="15" t="s">
        <v>292</v>
      </c>
      <c r="C16" s="94"/>
      <c r="D16" s="18">
        <f>D11*C16</f>
        <v>0</v>
      </c>
      <c r="E16" s="130"/>
      <c r="F16" s="15" t="s">
        <v>292</v>
      </c>
      <c r="G16" s="94"/>
      <c r="H16" s="18">
        <f>H11*G16</f>
        <v>0</v>
      </c>
    </row>
    <row r="17" spans="1:8" ht="15.75" customHeight="1" thickBot="1">
      <c r="A17" s="132"/>
      <c r="B17" s="19" t="s">
        <v>22</v>
      </c>
      <c r="C17" s="86">
        <f>SUM(C13:C16)</f>
        <v>0</v>
      </c>
      <c r="D17" s="20">
        <f>SUM(D13:D16)</f>
        <v>0</v>
      </c>
      <c r="E17" s="151"/>
      <c r="F17" s="19" t="s">
        <v>22</v>
      </c>
      <c r="G17" s="86">
        <f>SUM(G13:G16)</f>
        <v>0</v>
      </c>
      <c r="H17" s="20">
        <f>SUM(H13:H16)</f>
        <v>0</v>
      </c>
    </row>
    <row r="18" spans="1:8" ht="33.75" customHeight="1" thickBot="1">
      <c r="A18" s="107" t="s">
        <v>298</v>
      </c>
      <c r="B18" s="107"/>
      <c r="C18" s="107"/>
      <c r="D18" s="107"/>
      <c r="E18" s="107"/>
      <c r="F18" s="107"/>
      <c r="G18" s="107"/>
      <c r="H18" s="107"/>
    </row>
    <row r="19" spans="1:8">
      <c r="A19" s="104"/>
      <c r="B19" s="2" t="s">
        <v>0</v>
      </c>
      <c r="C19" s="3"/>
      <c r="D19" s="5" t="s">
        <v>2</v>
      </c>
      <c r="E19" s="104"/>
      <c r="F19" s="2" t="s">
        <v>0</v>
      </c>
      <c r="G19" s="3"/>
      <c r="H19" s="5" t="s">
        <v>2</v>
      </c>
    </row>
    <row r="20" spans="1:8" ht="22">
      <c r="A20" s="105"/>
      <c r="B20" s="6" t="s">
        <v>293</v>
      </c>
      <c r="C20" s="7"/>
      <c r="D20" s="18">
        <v>18</v>
      </c>
      <c r="E20" s="105"/>
      <c r="F20" s="6" t="s">
        <v>293</v>
      </c>
      <c r="G20" s="7"/>
      <c r="H20" s="18">
        <v>34</v>
      </c>
    </row>
    <row r="21" spans="1:8">
      <c r="A21" s="105"/>
      <c r="B21" s="9" t="s">
        <v>294</v>
      </c>
      <c r="C21" s="10"/>
      <c r="D21" s="11" t="s">
        <v>6</v>
      </c>
      <c r="E21" s="105"/>
      <c r="F21" s="9" t="s">
        <v>295</v>
      </c>
      <c r="G21" s="10"/>
      <c r="H21" s="11" t="s">
        <v>6</v>
      </c>
    </row>
    <row r="22" spans="1:8">
      <c r="A22" s="105"/>
      <c r="B22" s="9" t="s">
        <v>7</v>
      </c>
      <c r="C22" s="10"/>
      <c r="D22" s="18">
        <f>H5</f>
        <v>6.35</v>
      </c>
      <c r="E22" s="105"/>
      <c r="F22" s="9" t="s">
        <v>7</v>
      </c>
      <c r="G22" s="10"/>
      <c r="H22" s="18">
        <f>H5</f>
        <v>6.35</v>
      </c>
    </row>
    <row r="23" spans="1:8">
      <c r="A23" s="105"/>
      <c r="B23" s="9" t="s">
        <v>27</v>
      </c>
      <c r="C23" s="10"/>
      <c r="D23" s="11" t="s">
        <v>14</v>
      </c>
      <c r="E23" s="105"/>
      <c r="F23" s="9" t="s">
        <v>27</v>
      </c>
      <c r="G23" s="10"/>
      <c r="H23" s="11" t="s">
        <v>14</v>
      </c>
    </row>
    <row r="24" spans="1:8">
      <c r="A24" s="105"/>
      <c r="B24" s="9" t="s">
        <v>15</v>
      </c>
      <c r="C24" s="10"/>
      <c r="D24" s="13">
        <f>D20/D22</f>
        <v>2.8346456692913389</v>
      </c>
      <c r="E24" s="105"/>
      <c r="F24" s="9" t="s">
        <v>15</v>
      </c>
      <c r="G24" s="10"/>
      <c r="H24" s="13">
        <f>H20/H22</f>
        <v>5.3543307086614176</v>
      </c>
    </row>
    <row r="25" spans="1:8">
      <c r="A25" s="139"/>
      <c r="B25" s="61" t="s">
        <v>18</v>
      </c>
      <c r="C25" s="7">
        <v>50</v>
      </c>
      <c r="D25" s="25"/>
      <c r="E25" s="139"/>
      <c r="F25" s="62" t="s">
        <v>18</v>
      </c>
      <c r="G25" s="27">
        <v>50</v>
      </c>
      <c r="H25" s="25"/>
    </row>
    <row r="26" spans="1:8">
      <c r="A26" s="139"/>
      <c r="B26" s="15" t="s">
        <v>289</v>
      </c>
      <c r="C26" s="58"/>
      <c r="D26" s="18">
        <f>D24*C26</f>
        <v>0</v>
      </c>
      <c r="E26" s="139"/>
      <c r="F26" s="15" t="s">
        <v>289</v>
      </c>
      <c r="G26" s="58"/>
      <c r="H26" s="18">
        <f>H24*G26</f>
        <v>0</v>
      </c>
    </row>
    <row r="27" spans="1:8">
      <c r="A27" s="139"/>
      <c r="B27" s="15" t="s">
        <v>290</v>
      </c>
      <c r="C27" s="94"/>
      <c r="D27" s="18">
        <f>D24*C26</f>
        <v>0</v>
      </c>
      <c r="E27" s="139"/>
      <c r="F27" s="15" t="s">
        <v>290</v>
      </c>
      <c r="G27" s="94"/>
      <c r="H27" s="18">
        <f>H24*G26</f>
        <v>0</v>
      </c>
    </row>
    <row r="28" spans="1:8">
      <c r="A28" s="139"/>
      <c r="B28" s="15" t="s">
        <v>291</v>
      </c>
      <c r="C28" s="94"/>
      <c r="D28" s="18">
        <f>D24*C28</f>
        <v>0</v>
      </c>
      <c r="E28" s="139"/>
      <c r="F28" s="15" t="s">
        <v>291</v>
      </c>
      <c r="G28" s="94"/>
      <c r="H28" s="18">
        <f>H24*G28</f>
        <v>0</v>
      </c>
    </row>
    <row r="29" spans="1:8">
      <c r="A29" s="139"/>
      <c r="B29" s="15" t="s">
        <v>292</v>
      </c>
      <c r="C29" s="94"/>
      <c r="D29" s="18">
        <f>D24*C29</f>
        <v>0</v>
      </c>
      <c r="E29" s="139"/>
      <c r="F29" s="15" t="s">
        <v>292</v>
      </c>
      <c r="G29" s="94"/>
      <c r="H29" s="18">
        <f>H24*G29</f>
        <v>0</v>
      </c>
    </row>
    <row r="30" spans="1:8" ht="15" thickBot="1">
      <c r="A30" s="128"/>
      <c r="B30" s="19" t="s">
        <v>22</v>
      </c>
      <c r="C30" s="86">
        <f>SUM(C26:C29)</f>
        <v>0</v>
      </c>
      <c r="D30" s="20">
        <f>SUM(D26:D29)</f>
        <v>0</v>
      </c>
      <c r="E30" s="128"/>
      <c r="F30" s="19" t="s">
        <v>22</v>
      </c>
      <c r="G30" s="86">
        <f>SUM(G26:G29)</f>
        <v>0</v>
      </c>
      <c r="H30" s="20">
        <f>SUM(H26:H29)</f>
        <v>0</v>
      </c>
    </row>
    <row r="31" spans="1:8" ht="34" customHeight="1" thickBot="1">
      <c r="A31" s="107" t="s">
        <v>298</v>
      </c>
      <c r="B31" s="107"/>
      <c r="C31" s="107"/>
      <c r="D31" s="107"/>
      <c r="E31" s="107"/>
      <c r="F31" s="107"/>
      <c r="G31" s="107"/>
      <c r="H31" s="107"/>
    </row>
    <row r="32" spans="1:8">
      <c r="A32" s="104"/>
      <c r="B32" s="2" t="s">
        <v>0</v>
      </c>
      <c r="C32" s="3"/>
      <c r="D32" s="5" t="s">
        <v>2</v>
      </c>
      <c r="E32" s="104"/>
      <c r="F32" s="2" t="s">
        <v>0</v>
      </c>
      <c r="G32" s="3"/>
      <c r="H32" s="5" t="s">
        <v>2</v>
      </c>
    </row>
    <row r="33" spans="1:8" ht="22">
      <c r="A33" s="105"/>
      <c r="B33" s="6" t="s">
        <v>293</v>
      </c>
      <c r="C33" s="7"/>
      <c r="D33" s="18">
        <v>6</v>
      </c>
      <c r="E33" s="105"/>
      <c r="F33" s="6" t="s">
        <v>297</v>
      </c>
      <c r="G33" s="7"/>
      <c r="H33" s="18">
        <v>4</v>
      </c>
    </row>
    <row r="34" spans="1:8">
      <c r="A34" s="105"/>
      <c r="B34" s="9" t="s">
        <v>296</v>
      </c>
      <c r="C34" s="10"/>
      <c r="D34" s="11" t="s">
        <v>6</v>
      </c>
      <c r="E34" s="105"/>
      <c r="F34" s="9" t="s">
        <v>296</v>
      </c>
      <c r="G34" s="10"/>
      <c r="H34" s="11" t="s">
        <v>6</v>
      </c>
    </row>
    <row r="35" spans="1:8">
      <c r="A35" s="105"/>
      <c r="B35" s="9" t="s">
        <v>7</v>
      </c>
      <c r="C35" s="10"/>
      <c r="D35" s="18">
        <f>H5</f>
        <v>6.35</v>
      </c>
      <c r="E35" s="105"/>
      <c r="F35" s="9" t="s">
        <v>7</v>
      </c>
      <c r="G35" s="10"/>
      <c r="H35" s="18">
        <f>H5</f>
        <v>6.35</v>
      </c>
    </row>
    <row r="36" spans="1:8">
      <c r="A36" s="105"/>
      <c r="B36" s="9" t="s">
        <v>27</v>
      </c>
      <c r="C36" s="10"/>
      <c r="D36" s="11" t="s">
        <v>14</v>
      </c>
      <c r="E36" s="105"/>
      <c r="F36" s="9" t="s">
        <v>27</v>
      </c>
      <c r="G36" s="10"/>
      <c r="H36" s="11" t="s">
        <v>14</v>
      </c>
    </row>
    <row r="37" spans="1:8">
      <c r="A37" s="105"/>
      <c r="B37" s="9" t="s">
        <v>15</v>
      </c>
      <c r="C37" s="10"/>
      <c r="D37" s="13">
        <f>D33/D35</f>
        <v>0.94488188976377963</v>
      </c>
      <c r="E37" s="105"/>
      <c r="F37" s="9" t="s">
        <v>15</v>
      </c>
      <c r="G37" s="10"/>
      <c r="H37" s="13">
        <f>H33/H35</f>
        <v>0.62992125984251968</v>
      </c>
    </row>
    <row r="38" spans="1:8">
      <c r="A38" s="105"/>
      <c r="B38" s="61" t="s">
        <v>18</v>
      </c>
      <c r="C38" s="7">
        <v>200</v>
      </c>
      <c r="D38" s="13"/>
      <c r="E38" s="105"/>
      <c r="F38" s="61" t="s">
        <v>18</v>
      </c>
      <c r="G38" s="7">
        <v>200</v>
      </c>
      <c r="H38" s="13"/>
    </row>
    <row r="39" spans="1:8">
      <c r="A39" s="105"/>
      <c r="B39" s="15" t="s">
        <v>289</v>
      </c>
      <c r="C39" s="58"/>
      <c r="D39" s="18">
        <f>D37*C39</f>
        <v>0</v>
      </c>
      <c r="E39" s="105"/>
      <c r="F39" s="15" t="s">
        <v>289</v>
      </c>
      <c r="G39" s="58"/>
      <c r="H39" s="18">
        <f>H37*G39</f>
        <v>0</v>
      </c>
    </row>
    <row r="40" spans="1:8">
      <c r="A40" s="105"/>
      <c r="B40" s="15" t="s">
        <v>290</v>
      </c>
      <c r="C40" s="94"/>
      <c r="D40" s="18">
        <f>D37*C39</f>
        <v>0</v>
      </c>
      <c r="E40" s="105"/>
      <c r="F40" s="15" t="s">
        <v>290</v>
      </c>
      <c r="G40" s="94"/>
      <c r="H40" s="18">
        <f>H37*G39</f>
        <v>0</v>
      </c>
    </row>
    <row r="41" spans="1:8">
      <c r="A41" s="105"/>
      <c r="B41" s="15" t="s">
        <v>291</v>
      </c>
      <c r="C41" s="94"/>
      <c r="D41" s="18">
        <f>D37*C41</f>
        <v>0</v>
      </c>
      <c r="E41" s="105"/>
      <c r="F41" s="15" t="s">
        <v>291</v>
      </c>
      <c r="G41" s="94"/>
      <c r="H41" s="18">
        <f>H37*G41</f>
        <v>0</v>
      </c>
    </row>
    <row r="42" spans="1:8">
      <c r="A42" s="105"/>
      <c r="B42" s="15" t="s">
        <v>292</v>
      </c>
      <c r="C42" s="94"/>
      <c r="D42" s="18">
        <f>D37*C42</f>
        <v>0</v>
      </c>
      <c r="E42" s="105"/>
      <c r="F42" s="15" t="s">
        <v>292</v>
      </c>
      <c r="G42" s="94"/>
      <c r="H42" s="18">
        <f>H37*G42</f>
        <v>0</v>
      </c>
    </row>
    <row r="43" spans="1:8" ht="15" thickBot="1">
      <c r="A43" s="106"/>
      <c r="B43" s="19" t="s">
        <v>22</v>
      </c>
      <c r="C43" s="86">
        <f>SUM(C39:C42)</f>
        <v>0</v>
      </c>
      <c r="D43" s="20">
        <f>SUM(D39:D42)</f>
        <v>0</v>
      </c>
      <c r="E43" s="106"/>
      <c r="F43" s="19" t="s">
        <v>22</v>
      </c>
      <c r="G43" s="86">
        <f>SUM(G39:G42)</f>
        <v>0</v>
      </c>
      <c r="H43" s="20">
        <f>SUM(H39:H42)</f>
        <v>0</v>
      </c>
    </row>
    <row r="44" spans="1:8" ht="34" customHeight="1" thickBot="1">
      <c r="A44" s="107" t="s">
        <v>298</v>
      </c>
      <c r="B44" s="107"/>
      <c r="C44" s="107"/>
      <c r="D44" s="107"/>
      <c r="E44" s="107"/>
      <c r="F44" s="107"/>
      <c r="G44" s="107"/>
      <c r="H44" s="107"/>
    </row>
    <row r="45" spans="1:8">
      <c r="A45" s="104"/>
      <c r="B45" s="2" t="s">
        <v>0</v>
      </c>
      <c r="C45" s="3"/>
      <c r="D45" s="5" t="s">
        <v>2</v>
      </c>
      <c r="E45" s="104"/>
      <c r="F45" s="2" t="s">
        <v>0</v>
      </c>
      <c r="G45" s="3"/>
      <c r="H45" s="5" t="s">
        <v>2</v>
      </c>
    </row>
    <row r="46" spans="1:8" ht="22">
      <c r="A46" s="105"/>
      <c r="B46" s="6" t="s">
        <v>297</v>
      </c>
      <c r="C46" s="7"/>
      <c r="D46" s="18">
        <v>7</v>
      </c>
      <c r="E46" s="105"/>
      <c r="F46" s="6" t="s">
        <v>297</v>
      </c>
      <c r="G46" s="7"/>
      <c r="H46" s="18">
        <v>13</v>
      </c>
    </row>
    <row r="47" spans="1:8">
      <c r="A47" s="105"/>
      <c r="B47" s="9" t="s">
        <v>233</v>
      </c>
      <c r="C47" s="10"/>
      <c r="D47" s="11" t="s">
        <v>6</v>
      </c>
      <c r="E47" s="105"/>
      <c r="F47" s="9" t="s">
        <v>234</v>
      </c>
      <c r="G47" s="10"/>
      <c r="H47" s="11" t="s">
        <v>6</v>
      </c>
    </row>
    <row r="48" spans="1:8">
      <c r="A48" s="105"/>
      <c r="B48" s="9" t="s">
        <v>7</v>
      </c>
      <c r="C48" s="10"/>
      <c r="D48" s="18">
        <f>H5</f>
        <v>6.35</v>
      </c>
      <c r="E48" s="105"/>
      <c r="F48" s="9" t="s">
        <v>7</v>
      </c>
      <c r="G48" s="10"/>
      <c r="H48" s="18">
        <f>H5</f>
        <v>6.35</v>
      </c>
    </row>
    <row r="49" spans="1:8">
      <c r="A49" s="105"/>
      <c r="B49" s="9" t="s">
        <v>27</v>
      </c>
      <c r="C49" s="10"/>
      <c r="D49" s="11" t="s">
        <v>14</v>
      </c>
      <c r="E49" s="105"/>
      <c r="F49" s="9" t="s">
        <v>27</v>
      </c>
      <c r="G49" s="10"/>
      <c r="H49" s="11" t="s">
        <v>14</v>
      </c>
    </row>
    <row r="50" spans="1:8">
      <c r="A50" s="105"/>
      <c r="B50" s="9" t="s">
        <v>15</v>
      </c>
      <c r="C50" s="10"/>
      <c r="D50" s="13">
        <f>D46/D48</f>
        <v>1.1023622047244095</v>
      </c>
      <c r="E50" s="105"/>
      <c r="F50" s="9" t="s">
        <v>15</v>
      </c>
      <c r="G50" s="10"/>
      <c r="H50" s="13">
        <f>H46/H48</f>
        <v>2.0472440944881889</v>
      </c>
    </row>
    <row r="51" spans="1:8">
      <c r="A51" s="105"/>
      <c r="B51" s="61" t="s">
        <v>18</v>
      </c>
      <c r="C51" s="7">
        <v>200</v>
      </c>
      <c r="D51" s="13"/>
      <c r="E51" s="105"/>
      <c r="F51" s="61" t="s">
        <v>18</v>
      </c>
      <c r="G51" s="7">
        <v>200</v>
      </c>
      <c r="H51" s="13"/>
    </row>
    <row r="52" spans="1:8">
      <c r="A52" s="105"/>
      <c r="B52" s="15" t="s">
        <v>289</v>
      </c>
      <c r="C52" s="58"/>
      <c r="D52" s="18">
        <f>D50*C52</f>
        <v>0</v>
      </c>
      <c r="E52" s="105"/>
      <c r="F52" s="15" t="s">
        <v>289</v>
      </c>
      <c r="G52" s="58"/>
      <c r="H52" s="18">
        <f>H50*G52</f>
        <v>0</v>
      </c>
    </row>
    <row r="53" spans="1:8">
      <c r="A53" s="105"/>
      <c r="B53" s="15" t="s">
        <v>290</v>
      </c>
      <c r="C53" s="94"/>
      <c r="D53" s="18">
        <f>D50*C52</f>
        <v>0</v>
      </c>
      <c r="E53" s="105"/>
      <c r="F53" s="15" t="s">
        <v>290</v>
      </c>
      <c r="G53" s="94"/>
      <c r="H53" s="18">
        <f>H50*G52</f>
        <v>0</v>
      </c>
    </row>
    <row r="54" spans="1:8">
      <c r="A54" s="105"/>
      <c r="B54" s="15" t="s">
        <v>291</v>
      </c>
      <c r="C54" s="94"/>
      <c r="D54" s="18">
        <f>D50*C54</f>
        <v>0</v>
      </c>
      <c r="E54" s="105"/>
      <c r="F54" s="15" t="s">
        <v>291</v>
      </c>
      <c r="G54" s="94"/>
      <c r="H54" s="18">
        <f>H50*G54</f>
        <v>0</v>
      </c>
    </row>
    <row r="55" spans="1:8">
      <c r="A55" s="105"/>
      <c r="B55" s="15" t="s">
        <v>292</v>
      </c>
      <c r="C55" s="94"/>
      <c r="D55" s="18">
        <f>D50*C55</f>
        <v>0</v>
      </c>
      <c r="E55" s="105"/>
      <c r="F55" s="15" t="s">
        <v>292</v>
      </c>
      <c r="G55" s="94"/>
      <c r="H55" s="18">
        <f>H50*G55</f>
        <v>0</v>
      </c>
    </row>
    <row r="56" spans="1:8" ht="15" thickBot="1">
      <c r="A56" s="132"/>
      <c r="B56" s="19" t="s">
        <v>22</v>
      </c>
      <c r="C56" s="86">
        <f>SUM(C52:C55)</f>
        <v>0</v>
      </c>
      <c r="D56" s="20">
        <f>SUM(D52:D55)</f>
        <v>0</v>
      </c>
      <c r="E56" s="106"/>
      <c r="F56" s="19" t="s">
        <v>22</v>
      </c>
      <c r="G56" s="86">
        <f>SUM(G52:G55)</f>
        <v>0</v>
      </c>
      <c r="H56" s="20">
        <f>SUM(H52:H55)</f>
        <v>0</v>
      </c>
    </row>
    <row r="57" spans="1:8" ht="34" customHeight="1" thickBot="1">
      <c r="A57" s="107" t="s">
        <v>298</v>
      </c>
      <c r="B57" s="107"/>
      <c r="C57" s="107"/>
      <c r="D57" s="107"/>
      <c r="E57" s="107"/>
      <c r="F57" s="107"/>
      <c r="G57" s="107"/>
      <c r="H57" s="107"/>
    </row>
    <row r="58" spans="1:8">
      <c r="A58" s="101"/>
      <c r="B58" s="2" t="s">
        <v>0</v>
      </c>
      <c r="C58" s="3"/>
      <c r="D58" s="63" t="s">
        <v>2</v>
      </c>
      <c r="E58" s="104"/>
      <c r="F58" s="2" t="s">
        <v>0</v>
      </c>
      <c r="G58" s="3"/>
      <c r="H58" s="12" t="s">
        <v>2</v>
      </c>
    </row>
    <row r="59" spans="1:8" ht="22">
      <c r="A59" s="102"/>
      <c r="B59" s="6" t="s">
        <v>297</v>
      </c>
      <c r="C59" s="7"/>
      <c r="D59" s="44">
        <v>24</v>
      </c>
      <c r="E59" s="105"/>
      <c r="F59" s="6" t="s">
        <v>297</v>
      </c>
      <c r="G59" s="7"/>
      <c r="H59" s="18">
        <v>42</v>
      </c>
    </row>
    <row r="60" spans="1:8">
      <c r="A60" s="102"/>
      <c r="B60" s="9" t="s">
        <v>294</v>
      </c>
      <c r="C60" s="10"/>
      <c r="D60" s="42" t="s">
        <v>6</v>
      </c>
      <c r="E60" s="105"/>
      <c r="F60" s="9" t="s">
        <v>295</v>
      </c>
      <c r="G60" s="10"/>
      <c r="H60" s="11" t="s">
        <v>6</v>
      </c>
    </row>
    <row r="61" spans="1:8">
      <c r="A61" s="102"/>
      <c r="B61" s="9" t="s">
        <v>7</v>
      </c>
      <c r="C61" s="10"/>
      <c r="D61" s="44">
        <f>H5</f>
        <v>6.35</v>
      </c>
      <c r="E61" s="105"/>
      <c r="F61" s="9" t="s">
        <v>7</v>
      </c>
      <c r="G61" s="10"/>
      <c r="H61" s="18">
        <f>H5</f>
        <v>6.35</v>
      </c>
    </row>
    <row r="62" spans="1:8">
      <c r="A62" s="102"/>
      <c r="B62" s="9" t="s">
        <v>27</v>
      </c>
      <c r="C62" s="10"/>
      <c r="D62" s="42" t="s">
        <v>14</v>
      </c>
      <c r="E62" s="105"/>
      <c r="F62" s="9" t="s">
        <v>27</v>
      </c>
      <c r="G62" s="10"/>
      <c r="H62" s="11" t="s">
        <v>14</v>
      </c>
    </row>
    <row r="63" spans="1:8">
      <c r="A63" s="102"/>
      <c r="B63" s="9" t="s">
        <v>15</v>
      </c>
      <c r="C63" s="10"/>
      <c r="D63" s="43">
        <f>D59/D61</f>
        <v>3.7795275590551185</v>
      </c>
      <c r="E63" s="105"/>
      <c r="F63" s="9" t="s">
        <v>15</v>
      </c>
      <c r="G63" s="10"/>
      <c r="H63" s="13">
        <f>H59/H61</f>
        <v>6.6141732283464574</v>
      </c>
    </row>
    <row r="64" spans="1:8">
      <c r="A64" s="102"/>
      <c r="B64" s="61" t="s">
        <v>18</v>
      </c>
      <c r="C64" s="7">
        <v>50</v>
      </c>
      <c r="D64" s="43"/>
      <c r="E64" s="105"/>
      <c r="F64" s="61" t="s">
        <v>18</v>
      </c>
      <c r="G64" s="7">
        <v>50</v>
      </c>
      <c r="H64" s="13"/>
    </row>
    <row r="65" spans="1:8">
      <c r="A65" s="102"/>
      <c r="B65" s="15" t="s">
        <v>289</v>
      </c>
      <c r="C65" s="58"/>
      <c r="D65" s="18">
        <f>D63*C65</f>
        <v>0</v>
      </c>
      <c r="E65" s="105"/>
      <c r="F65" s="15" t="s">
        <v>289</v>
      </c>
      <c r="G65" s="58"/>
      <c r="H65" s="18">
        <f>H63*G65</f>
        <v>0</v>
      </c>
    </row>
    <row r="66" spans="1:8">
      <c r="A66" s="102"/>
      <c r="B66" s="15" t="s">
        <v>290</v>
      </c>
      <c r="C66" s="94"/>
      <c r="D66" s="18">
        <f>D63*C65</f>
        <v>0</v>
      </c>
      <c r="E66" s="105"/>
      <c r="F66" s="15" t="s">
        <v>290</v>
      </c>
      <c r="G66" s="94"/>
      <c r="H66" s="18">
        <f>H63*G65</f>
        <v>0</v>
      </c>
    </row>
    <row r="67" spans="1:8">
      <c r="A67" s="102"/>
      <c r="B67" s="15" t="s">
        <v>291</v>
      </c>
      <c r="C67" s="94"/>
      <c r="D67" s="18">
        <f>D63*C67</f>
        <v>0</v>
      </c>
      <c r="E67" s="105"/>
      <c r="F67" s="15" t="s">
        <v>291</v>
      </c>
      <c r="G67" s="94"/>
      <c r="H67" s="18">
        <f>H63*G67</f>
        <v>0</v>
      </c>
    </row>
    <row r="68" spans="1:8">
      <c r="A68" s="102"/>
      <c r="B68" s="15" t="s">
        <v>292</v>
      </c>
      <c r="C68" s="94"/>
      <c r="D68" s="18">
        <f>D63*C68</f>
        <v>0</v>
      </c>
      <c r="E68" s="105"/>
      <c r="F68" s="15" t="s">
        <v>292</v>
      </c>
      <c r="G68" s="94"/>
      <c r="H68" s="18">
        <f>H63*G68</f>
        <v>0</v>
      </c>
    </row>
    <row r="69" spans="1:8" ht="15" thickBot="1">
      <c r="A69" s="103"/>
      <c r="B69" s="19" t="s">
        <v>22</v>
      </c>
      <c r="C69" s="86">
        <f>SUM(C65:C68)</f>
        <v>0</v>
      </c>
      <c r="D69" s="20">
        <f>SUM(D65:D68)</f>
        <v>0</v>
      </c>
      <c r="E69" s="106"/>
      <c r="F69" s="19" t="s">
        <v>22</v>
      </c>
      <c r="G69" s="86">
        <f>SUM(G65:G68)</f>
        <v>0</v>
      </c>
      <c r="H69" s="20">
        <f>SUM(H65:H68)</f>
        <v>0</v>
      </c>
    </row>
    <row r="70" spans="1:8" ht="34" customHeight="1" thickBot="1">
      <c r="A70" s="107" t="s">
        <v>298</v>
      </c>
      <c r="B70" s="107"/>
      <c r="C70" s="107"/>
      <c r="D70" s="107"/>
      <c r="E70" s="107"/>
      <c r="F70" s="107"/>
      <c r="G70" s="107"/>
      <c r="H70" s="107"/>
    </row>
    <row r="71" spans="1:8">
      <c r="A71" s="104"/>
      <c r="B71" s="2" t="s">
        <v>0</v>
      </c>
      <c r="C71" s="3"/>
      <c r="D71" s="4" t="s">
        <v>2</v>
      </c>
      <c r="E71" s="104"/>
      <c r="F71" s="2" t="s">
        <v>0</v>
      </c>
      <c r="G71" s="3"/>
      <c r="H71" s="5" t="s">
        <v>2</v>
      </c>
    </row>
    <row r="72" spans="1:8">
      <c r="A72" s="105"/>
      <c r="B72" s="6" t="s">
        <v>237</v>
      </c>
      <c r="C72" s="7"/>
      <c r="D72" s="44">
        <v>30</v>
      </c>
      <c r="E72" s="105"/>
      <c r="F72" s="6" t="s">
        <v>242</v>
      </c>
      <c r="G72" s="7" t="s">
        <v>244</v>
      </c>
      <c r="H72" s="18">
        <v>15</v>
      </c>
    </row>
    <row r="73" spans="1:8" ht="33">
      <c r="A73" s="105"/>
      <c r="B73" s="9" t="s">
        <v>241</v>
      </c>
      <c r="C73" s="10" t="s">
        <v>236</v>
      </c>
      <c r="D73" s="42" t="s">
        <v>6</v>
      </c>
      <c r="E73" s="105"/>
      <c r="F73" s="9" t="s">
        <v>247</v>
      </c>
      <c r="G73" s="10" t="s">
        <v>243</v>
      </c>
      <c r="H73" s="11" t="s">
        <v>6</v>
      </c>
    </row>
    <row r="74" spans="1:8">
      <c r="A74" s="105"/>
      <c r="B74" s="9" t="s">
        <v>7</v>
      </c>
      <c r="C74" s="10" t="s">
        <v>239</v>
      </c>
      <c r="D74" s="44">
        <f>H5</f>
        <v>6.35</v>
      </c>
      <c r="E74" s="105"/>
      <c r="F74" s="9" t="s">
        <v>7</v>
      </c>
      <c r="G74" s="10" t="s">
        <v>248</v>
      </c>
      <c r="H74" s="18">
        <f>H5</f>
        <v>6.35</v>
      </c>
    </row>
    <row r="75" spans="1:8">
      <c r="A75" s="105"/>
      <c r="B75" s="9" t="s">
        <v>27</v>
      </c>
      <c r="C75" s="10"/>
      <c r="D75" s="42" t="s">
        <v>14</v>
      </c>
      <c r="E75" s="105"/>
      <c r="F75" s="9" t="s">
        <v>27</v>
      </c>
      <c r="G75" s="10"/>
      <c r="H75" s="11" t="s">
        <v>14</v>
      </c>
    </row>
    <row r="76" spans="1:8">
      <c r="A76" s="105"/>
      <c r="B76" s="9" t="s">
        <v>15</v>
      </c>
      <c r="C76" s="10" t="s">
        <v>240</v>
      </c>
      <c r="D76" s="43">
        <f>D72/D74</f>
        <v>4.7244094488188981</v>
      </c>
      <c r="E76" s="105"/>
      <c r="F76" s="9" t="s">
        <v>15</v>
      </c>
      <c r="G76" s="10" t="s">
        <v>31</v>
      </c>
      <c r="H76" s="13">
        <f>H72/H74</f>
        <v>2.3622047244094491</v>
      </c>
    </row>
    <row r="77" spans="1:8">
      <c r="A77" s="105"/>
      <c r="B77" s="61" t="s">
        <v>18</v>
      </c>
      <c r="C77" s="7" t="s">
        <v>36</v>
      </c>
      <c r="D77" s="43"/>
      <c r="E77" s="105"/>
      <c r="F77" s="61" t="s">
        <v>18</v>
      </c>
      <c r="G77" s="7" t="s">
        <v>238</v>
      </c>
      <c r="H77" s="13"/>
    </row>
    <row r="78" spans="1:8">
      <c r="A78" s="127"/>
      <c r="B78" s="17" t="s">
        <v>21</v>
      </c>
      <c r="C78" s="58"/>
      <c r="D78" s="44">
        <f>D76*C78</f>
        <v>0</v>
      </c>
      <c r="E78" s="127"/>
      <c r="F78" s="17" t="s">
        <v>21</v>
      </c>
      <c r="G78" s="58"/>
      <c r="H78" s="18">
        <f>H76*G78</f>
        <v>0</v>
      </c>
    </row>
    <row r="79" spans="1:8" ht="15" thickBot="1">
      <c r="A79" s="106"/>
      <c r="B79" s="19" t="s">
        <v>22</v>
      </c>
      <c r="C79" s="86">
        <f>SUM(C78:C78)</f>
        <v>0</v>
      </c>
      <c r="D79" s="46">
        <f>D76*C79</f>
        <v>0</v>
      </c>
      <c r="E79" s="106"/>
      <c r="F79" s="19" t="s">
        <v>22</v>
      </c>
      <c r="G79" s="86">
        <f>SUM(G78:G78)</f>
        <v>0</v>
      </c>
      <c r="H79" s="20">
        <f>H76*G79</f>
        <v>0</v>
      </c>
    </row>
    <row r="80" spans="1:8" ht="34" customHeight="1" thickBot="1">
      <c r="A80" s="107" t="s">
        <v>298</v>
      </c>
      <c r="B80" s="107"/>
      <c r="C80" s="107"/>
      <c r="D80" s="107"/>
      <c r="E80" s="107"/>
      <c r="F80" s="107"/>
      <c r="G80" s="107"/>
      <c r="H80" s="107"/>
    </row>
    <row r="81" spans="1:8">
      <c r="A81" s="104"/>
      <c r="B81" s="2" t="s">
        <v>0</v>
      </c>
      <c r="C81" s="3"/>
      <c r="D81" s="4" t="s">
        <v>2</v>
      </c>
      <c r="E81" s="104"/>
      <c r="F81" s="2"/>
      <c r="G81" s="3"/>
      <c r="H81" s="5" t="s">
        <v>2</v>
      </c>
    </row>
    <row r="82" spans="1:8">
      <c r="A82" s="105"/>
      <c r="B82" s="6" t="s">
        <v>242</v>
      </c>
      <c r="C82" s="7" t="s">
        <v>245</v>
      </c>
      <c r="D82" s="44">
        <v>14</v>
      </c>
      <c r="E82" s="105"/>
      <c r="F82" s="6" t="s">
        <v>250</v>
      </c>
      <c r="G82" s="7" t="s">
        <v>255</v>
      </c>
      <c r="H82" s="18">
        <v>8</v>
      </c>
    </row>
    <row r="83" spans="1:8" ht="33">
      <c r="A83" s="105"/>
      <c r="B83" s="9" t="s">
        <v>246</v>
      </c>
      <c r="C83" s="10" t="s">
        <v>243</v>
      </c>
      <c r="D83" s="42" t="s">
        <v>6</v>
      </c>
      <c r="E83" s="105"/>
      <c r="F83" s="9" t="s">
        <v>252</v>
      </c>
      <c r="G83" s="10" t="s">
        <v>243</v>
      </c>
      <c r="H83" s="11" t="s">
        <v>6</v>
      </c>
    </row>
    <row r="84" spans="1:8">
      <c r="A84" s="105"/>
      <c r="B84" s="9" t="s">
        <v>7</v>
      </c>
      <c r="C84" s="10" t="s">
        <v>248</v>
      </c>
      <c r="D84" s="44">
        <f>H5</f>
        <v>6.35</v>
      </c>
      <c r="E84" s="105"/>
      <c r="F84" s="9" t="s">
        <v>7</v>
      </c>
      <c r="G84" s="10" t="s">
        <v>254</v>
      </c>
      <c r="H84" s="18">
        <f>H5</f>
        <v>6.35</v>
      </c>
    </row>
    <row r="85" spans="1:8">
      <c r="A85" s="105"/>
      <c r="B85" s="9" t="s">
        <v>27</v>
      </c>
      <c r="C85" s="10"/>
      <c r="D85" s="42" t="s">
        <v>14</v>
      </c>
      <c r="E85" s="105"/>
      <c r="F85" s="9" t="s">
        <v>27</v>
      </c>
      <c r="G85" s="10"/>
      <c r="H85" s="11" t="s">
        <v>14</v>
      </c>
    </row>
    <row r="86" spans="1:8">
      <c r="A86" s="105"/>
      <c r="B86" s="9" t="s">
        <v>15</v>
      </c>
      <c r="C86" s="10" t="s">
        <v>249</v>
      </c>
      <c r="D86" s="43">
        <f>D82/D84</f>
        <v>2.204724409448819</v>
      </c>
      <c r="E86" s="105"/>
      <c r="F86" s="9" t="s">
        <v>15</v>
      </c>
      <c r="G86" s="10" t="s">
        <v>253</v>
      </c>
      <c r="H86" s="13">
        <f>H82/H84</f>
        <v>1.2598425196850394</v>
      </c>
    </row>
    <row r="87" spans="1:8">
      <c r="A87" s="105"/>
      <c r="B87" s="61" t="s">
        <v>18</v>
      </c>
      <c r="C87" s="7" t="s">
        <v>238</v>
      </c>
      <c r="D87" s="43"/>
      <c r="E87" s="105"/>
      <c r="F87" s="61" t="s">
        <v>18</v>
      </c>
      <c r="G87" s="7" t="s">
        <v>19</v>
      </c>
      <c r="H87" s="13"/>
    </row>
    <row r="88" spans="1:8">
      <c r="A88" s="105"/>
      <c r="B88" s="17" t="s">
        <v>21</v>
      </c>
      <c r="C88" s="58"/>
      <c r="D88" s="44">
        <f>D86*C88</f>
        <v>0</v>
      </c>
      <c r="E88" s="105"/>
      <c r="F88" s="17" t="s">
        <v>21</v>
      </c>
      <c r="G88" s="58"/>
      <c r="H88" s="18">
        <f>H86*G88</f>
        <v>0</v>
      </c>
    </row>
    <row r="89" spans="1:8" ht="15" thickBot="1">
      <c r="A89" s="128"/>
      <c r="B89" s="19" t="s">
        <v>22</v>
      </c>
      <c r="C89" s="86">
        <f>SUM(C88:C88)</f>
        <v>0</v>
      </c>
      <c r="D89" s="46">
        <f>D86*C89</f>
        <v>0</v>
      </c>
      <c r="E89" s="128"/>
      <c r="F89" s="19" t="s">
        <v>22</v>
      </c>
      <c r="G89" s="86">
        <f>SUM(G88:G88)</f>
        <v>0</v>
      </c>
      <c r="H89" s="20">
        <f>H86*G89</f>
        <v>0</v>
      </c>
    </row>
    <row r="90" spans="1:8" ht="34" customHeight="1" thickBot="1">
      <c r="A90" s="107" t="s">
        <v>298</v>
      </c>
      <c r="B90" s="107"/>
      <c r="C90" s="107"/>
      <c r="D90" s="107"/>
      <c r="E90" s="107"/>
      <c r="F90" s="107"/>
      <c r="G90" s="107"/>
      <c r="H90" s="107"/>
    </row>
    <row r="91" spans="1:8">
      <c r="A91" s="104"/>
      <c r="B91" s="2" t="s">
        <v>0</v>
      </c>
      <c r="C91" s="3"/>
      <c r="D91" s="5" t="s">
        <v>2</v>
      </c>
      <c r="E91" s="104"/>
      <c r="F91" s="2" t="s">
        <v>0</v>
      </c>
      <c r="G91" s="3" t="s">
        <v>186</v>
      </c>
      <c r="H91" s="5" t="s">
        <v>2</v>
      </c>
    </row>
    <row r="92" spans="1:8">
      <c r="A92" s="105"/>
      <c r="B92" s="6" t="s">
        <v>250</v>
      </c>
      <c r="C92" s="7" t="s">
        <v>256</v>
      </c>
      <c r="D92" s="18">
        <v>10</v>
      </c>
      <c r="E92" s="105"/>
      <c r="F92" s="6" t="s">
        <v>250</v>
      </c>
      <c r="G92" s="7" t="s">
        <v>257</v>
      </c>
      <c r="H92" s="18">
        <v>10</v>
      </c>
    </row>
    <row r="93" spans="1:8" ht="33">
      <c r="A93" s="105"/>
      <c r="B93" s="9" t="s">
        <v>260</v>
      </c>
      <c r="C93" s="10" t="s">
        <v>243</v>
      </c>
      <c r="D93" s="11" t="s">
        <v>6</v>
      </c>
      <c r="E93" s="105"/>
      <c r="F93" s="9" t="s">
        <v>260</v>
      </c>
      <c r="G93" s="10" t="s">
        <v>243</v>
      </c>
      <c r="H93" s="11" t="s">
        <v>6</v>
      </c>
    </row>
    <row r="94" spans="1:8">
      <c r="A94" s="105"/>
      <c r="B94" s="9" t="s">
        <v>7</v>
      </c>
      <c r="C94" s="10" t="s">
        <v>254</v>
      </c>
      <c r="D94" s="18">
        <f>H5</f>
        <v>6.35</v>
      </c>
      <c r="E94" s="105"/>
      <c r="F94" s="9" t="s">
        <v>7</v>
      </c>
      <c r="G94" s="10" t="s">
        <v>254</v>
      </c>
      <c r="H94" s="18">
        <f>H5</f>
        <v>6.35</v>
      </c>
    </row>
    <row r="95" spans="1:8">
      <c r="A95" s="105"/>
      <c r="B95" s="9" t="s">
        <v>27</v>
      </c>
      <c r="C95" s="10"/>
      <c r="D95" s="11" t="s">
        <v>14</v>
      </c>
      <c r="E95" s="105"/>
      <c r="F95" s="9" t="s">
        <v>27</v>
      </c>
      <c r="G95" s="10"/>
      <c r="H95" s="11" t="s">
        <v>14</v>
      </c>
    </row>
    <row r="96" spans="1:8">
      <c r="A96" s="105"/>
      <c r="B96" s="9" t="s">
        <v>15</v>
      </c>
      <c r="C96" s="10" t="s">
        <v>261</v>
      </c>
      <c r="D96" s="13">
        <f>D92/D94</f>
        <v>1.5748031496062993</v>
      </c>
      <c r="E96" s="105"/>
      <c r="F96" s="9" t="s">
        <v>15</v>
      </c>
      <c r="G96" s="10" t="s">
        <v>262</v>
      </c>
      <c r="H96" s="13">
        <f>H92/H94</f>
        <v>1.5748031496062993</v>
      </c>
    </row>
    <row r="97" spans="1:8">
      <c r="A97" s="105"/>
      <c r="B97" s="61" t="s">
        <v>18</v>
      </c>
      <c r="C97" s="7" t="s">
        <v>19</v>
      </c>
      <c r="D97" s="13"/>
      <c r="E97" s="105"/>
      <c r="F97" s="61" t="s">
        <v>18</v>
      </c>
      <c r="G97" s="7" t="s">
        <v>19</v>
      </c>
      <c r="H97" s="13"/>
    </row>
    <row r="98" spans="1:8">
      <c r="A98" s="105"/>
      <c r="B98" s="17" t="s">
        <v>21</v>
      </c>
      <c r="C98" s="58"/>
      <c r="D98" s="18">
        <f>D96*C98</f>
        <v>0</v>
      </c>
      <c r="E98" s="105"/>
      <c r="F98" s="17" t="s">
        <v>21</v>
      </c>
      <c r="G98" s="58"/>
      <c r="H98" s="18">
        <f>H96*G98</f>
        <v>0</v>
      </c>
    </row>
    <row r="99" spans="1:8" ht="15" thickBot="1">
      <c r="A99" s="128"/>
      <c r="B99" s="19" t="s">
        <v>22</v>
      </c>
      <c r="C99" s="86">
        <f>SUM(C98:C98)</f>
        <v>0</v>
      </c>
      <c r="D99" s="46">
        <f>D96*C99</f>
        <v>0</v>
      </c>
      <c r="E99" s="128"/>
      <c r="F99" s="19" t="s">
        <v>22</v>
      </c>
      <c r="G99" s="86">
        <f>SUM(G98:G98)</f>
        <v>0</v>
      </c>
      <c r="H99" s="20">
        <f>H96*G99</f>
        <v>0</v>
      </c>
    </row>
    <row r="100" spans="1:8" ht="34" customHeight="1" thickBot="1">
      <c r="A100" s="107" t="s">
        <v>298</v>
      </c>
      <c r="B100" s="107"/>
      <c r="C100" s="107"/>
      <c r="D100" s="107"/>
      <c r="E100" s="107"/>
      <c r="F100" s="107"/>
      <c r="G100" s="107"/>
      <c r="H100" s="107"/>
    </row>
    <row r="101" spans="1:8">
      <c r="A101" s="104"/>
      <c r="B101" s="49" t="s">
        <v>88</v>
      </c>
      <c r="C101" s="3"/>
      <c r="D101" s="4" t="s">
        <v>2</v>
      </c>
      <c r="E101" s="104"/>
      <c r="F101" s="49" t="s">
        <v>0</v>
      </c>
      <c r="G101" s="3"/>
      <c r="H101" s="5" t="s">
        <v>2</v>
      </c>
    </row>
    <row r="102" spans="1:8" ht="22">
      <c r="A102" s="105"/>
      <c r="B102" s="6" t="s">
        <v>250</v>
      </c>
      <c r="C102" s="7" t="s">
        <v>258</v>
      </c>
      <c r="D102" s="18">
        <v>8</v>
      </c>
      <c r="E102" s="105"/>
      <c r="F102" s="6" t="s">
        <v>250</v>
      </c>
      <c r="G102" s="7" t="s">
        <v>259</v>
      </c>
      <c r="H102" s="18">
        <v>10</v>
      </c>
    </row>
    <row r="103" spans="1:8" ht="33">
      <c r="A103" s="105"/>
      <c r="B103" s="9" t="s">
        <v>260</v>
      </c>
      <c r="C103" s="10" t="s">
        <v>243</v>
      </c>
      <c r="D103" s="11" t="s">
        <v>6</v>
      </c>
      <c r="E103" s="105"/>
      <c r="F103" s="9" t="s">
        <v>260</v>
      </c>
      <c r="G103" s="10" t="s">
        <v>243</v>
      </c>
      <c r="H103" s="11" t="s">
        <v>6</v>
      </c>
    </row>
    <row r="104" spans="1:8">
      <c r="A104" s="105"/>
      <c r="B104" s="9" t="s">
        <v>7</v>
      </c>
      <c r="C104" s="10" t="s">
        <v>254</v>
      </c>
      <c r="D104" s="18">
        <f>H5</f>
        <v>6.35</v>
      </c>
      <c r="E104" s="105"/>
      <c r="F104" s="9" t="s">
        <v>7</v>
      </c>
      <c r="G104" s="10" t="s">
        <v>254</v>
      </c>
      <c r="H104" s="18">
        <f>H5</f>
        <v>6.35</v>
      </c>
    </row>
    <row r="105" spans="1:8">
      <c r="A105" s="105"/>
      <c r="B105" s="9" t="s">
        <v>27</v>
      </c>
      <c r="C105" s="10"/>
      <c r="D105" s="11" t="s">
        <v>14</v>
      </c>
      <c r="E105" s="105"/>
      <c r="F105" s="9" t="s">
        <v>27</v>
      </c>
      <c r="G105" s="10"/>
      <c r="H105" s="11" t="s">
        <v>14</v>
      </c>
    </row>
    <row r="106" spans="1:8">
      <c r="A106" s="105"/>
      <c r="B106" s="9" t="s">
        <v>15</v>
      </c>
      <c r="C106" s="10" t="s">
        <v>263</v>
      </c>
      <c r="D106" s="13">
        <f>D102/D104</f>
        <v>1.2598425196850394</v>
      </c>
      <c r="E106" s="105"/>
      <c r="F106" s="9" t="s">
        <v>15</v>
      </c>
      <c r="G106" s="10" t="s">
        <v>264</v>
      </c>
      <c r="H106" s="13">
        <f>H102/H104</f>
        <v>1.5748031496062993</v>
      </c>
    </row>
    <row r="107" spans="1:8">
      <c r="A107" s="105"/>
      <c r="B107" s="61" t="s">
        <v>18</v>
      </c>
      <c r="C107" s="7" t="s">
        <v>19</v>
      </c>
      <c r="D107" s="13"/>
      <c r="E107" s="105"/>
      <c r="F107" s="61" t="s">
        <v>18</v>
      </c>
      <c r="G107" s="7" t="s">
        <v>19</v>
      </c>
      <c r="H107" s="13"/>
    </row>
    <row r="108" spans="1:8">
      <c r="A108" s="105"/>
      <c r="B108" s="17" t="s">
        <v>21</v>
      </c>
      <c r="C108" s="58"/>
      <c r="D108" s="18">
        <f>D106*C108</f>
        <v>0</v>
      </c>
      <c r="E108" s="105"/>
      <c r="F108" s="17" t="s">
        <v>21</v>
      </c>
      <c r="G108" s="58"/>
      <c r="H108" s="18">
        <f>H106*G108</f>
        <v>0</v>
      </c>
    </row>
    <row r="109" spans="1:8" ht="15" thickBot="1">
      <c r="A109" s="128"/>
      <c r="B109" s="19" t="s">
        <v>22</v>
      </c>
      <c r="C109" s="86">
        <f>SUM(C108:C108)</f>
        <v>0</v>
      </c>
      <c r="D109" s="46">
        <f>D106*C109</f>
        <v>0</v>
      </c>
      <c r="E109" s="128"/>
      <c r="F109" s="19" t="s">
        <v>22</v>
      </c>
      <c r="G109" s="86">
        <f>SUM(G108:G108)</f>
        <v>0</v>
      </c>
      <c r="H109" s="20">
        <f>H106*G109</f>
        <v>0</v>
      </c>
    </row>
    <row r="110" spans="1:8" ht="34" customHeight="1" thickBot="1">
      <c r="A110" s="107" t="s">
        <v>298</v>
      </c>
      <c r="B110" s="107"/>
      <c r="C110" s="107"/>
      <c r="D110" s="107"/>
      <c r="E110" s="107"/>
      <c r="F110" s="107"/>
      <c r="G110" s="107"/>
      <c r="H110" s="107"/>
    </row>
    <row r="111" spans="1:8">
      <c r="A111" s="129"/>
      <c r="B111" s="49" t="s">
        <v>88</v>
      </c>
      <c r="C111" s="3"/>
      <c r="D111" s="5" t="s">
        <v>2</v>
      </c>
      <c r="E111" s="104"/>
      <c r="F111" s="49" t="s">
        <v>0</v>
      </c>
      <c r="G111" s="3"/>
      <c r="H111" s="5" t="s">
        <v>2</v>
      </c>
    </row>
    <row r="112" spans="1:8">
      <c r="A112" s="130"/>
      <c r="B112" s="6" t="s">
        <v>250</v>
      </c>
      <c r="C112" s="7" t="s">
        <v>265</v>
      </c>
      <c r="D112" s="18">
        <v>9</v>
      </c>
      <c r="E112" s="105"/>
      <c r="F112" s="6" t="s">
        <v>267</v>
      </c>
      <c r="G112" s="7"/>
      <c r="H112" s="18">
        <v>5</v>
      </c>
    </row>
    <row r="113" spans="1:8" ht="33">
      <c r="A113" s="130"/>
      <c r="B113" s="9" t="s">
        <v>251</v>
      </c>
      <c r="C113" s="10" t="s">
        <v>243</v>
      </c>
      <c r="D113" s="11" t="s">
        <v>6</v>
      </c>
      <c r="E113" s="105"/>
      <c r="F113" s="9" t="s">
        <v>269</v>
      </c>
      <c r="G113" s="10" t="s">
        <v>243</v>
      </c>
      <c r="H113" s="11" t="s">
        <v>6</v>
      </c>
    </row>
    <row r="114" spans="1:8">
      <c r="A114" s="130"/>
      <c r="B114" s="9" t="s">
        <v>7</v>
      </c>
      <c r="C114" s="10" t="s">
        <v>254</v>
      </c>
      <c r="D114" s="18">
        <f>H5</f>
        <v>6.35</v>
      </c>
      <c r="E114" s="105"/>
      <c r="F114" s="9" t="s">
        <v>7</v>
      </c>
      <c r="G114" s="10" t="s">
        <v>270</v>
      </c>
      <c r="H114" s="18">
        <f>H5</f>
        <v>6.35</v>
      </c>
    </row>
    <row r="115" spans="1:8">
      <c r="A115" s="130"/>
      <c r="B115" s="9" t="s">
        <v>27</v>
      </c>
      <c r="C115" s="10"/>
      <c r="D115" s="11" t="s">
        <v>14</v>
      </c>
      <c r="E115" s="105"/>
      <c r="F115" s="9" t="s">
        <v>27</v>
      </c>
      <c r="G115" s="10"/>
      <c r="H115" s="11" t="s">
        <v>14</v>
      </c>
    </row>
    <row r="116" spans="1:8">
      <c r="A116" s="130"/>
      <c r="B116" s="9" t="s">
        <v>15</v>
      </c>
      <c r="C116" s="10" t="s">
        <v>266</v>
      </c>
      <c r="D116" s="13">
        <f>D112/D114</f>
        <v>1.4173228346456694</v>
      </c>
      <c r="E116" s="105"/>
      <c r="F116" s="9" t="s">
        <v>15</v>
      </c>
      <c r="G116" s="10" t="s">
        <v>268</v>
      </c>
      <c r="H116" s="13">
        <f>H112/H114</f>
        <v>0.78740157480314965</v>
      </c>
    </row>
    <row r="117" spans="1:8">
      <c r="A117" s="130"/>
      <c r="B117" s="61" t="s">
        <v>18</v>
      </c>
      <c r="C117" s="7" t="s">
        <v>19</v>
      </c>
      <c r="D117" s="13"/>
      <c r="E117" s="105"/>
      <c r="F117" s="61" t="s">
        <v>18</v>
      </c>
      <c r="G117" s="7">
        <v>1000</v>
      </c>
      <c r="H117" s="13"/>
    </row>
    <row r="118" spans="1:8">
      <c r="A118" s="130"/>
      <c r="B118" s="17" t="s">
        <v>21</v>
      </c>
      <c r="C118" s="58"/>
      <c r="D118" s="18">
        <f>D116*C118</f>
        <v>0</v>
      </c>
      <c r="E118" s="105"/>
      <c r="F118" s="17" t="s">
        <v>21</v>
      </c>
      <c r="G118" s="58"/>
      <c r="H118" s="18">
        <f>H116*G118</f>
        <v>0</v>
      </c>
    </row>
    <row r="119" spans="1:8" ht="15" thickBot="1">
      <c r="A119" s="151"/>
      <c r="B119" s="19" t="s">
        <v>22</v>
      </c>
      <c r="C119" s="86">
        <f>SUM(C118:C118)</f>
        <v>0</v>
      </c>
      <c r="D119" s="46">
        <f>D116*C119</f>
        <v>0</v>
      </c>
      <c r="E119" s="128"/>
      <c r="F119" s="19" t="s">
        <v>22</v>
      </c>
      <c r="G119" s="86">
        <f>SUM(G118:G118)</f>
        <v>0</v>
      </c>
      <c r="H119" s="20">
        <f>H116*G119</f>
        <v>0</v>
      </c>
    </row>
    <row r="120" spans="1:8" ht="34" customHeight="1" thickBot="1">
      <c r="A120" s="107" t="s">
        <v>298</v>
      </c>
      <c r="B120" s="107"/>
      <c r="C120" s="107"/>
      <c r="D120" s="107"/>
      <c r="E120" s="107"/>
      <c r="F120" s="107"/>
      <c r="G120" s="107"/>
      <c r="H120" s="107"/>
    </row>
    <row r="121" spans="1:8">
      <c r="A121" s="129"/>
      <c r="B121" s="49" t="s">
        <v>88</v>
      </c>
      <c r="C121" s="3"/>
      <c r="D121" s="5" t="s">
        <v>2</v>
      </c>
      <c r="E121" s="104"/>
      <c r="F121" s="49" t="s">
        <v>88</v>
      </c>
      <c r="G121" s="3"/>
      <c r="H121" s="5" t="s">
        <v>2</v>
      </c>
    </row>
    <row r="122" spans="1:8">
      <c r="A122" s="130"/>
      <c r="B122" s="6" t="s">
        <v>271</v>
      </c>
      <c r="C122" s="7"/>
      <c r="D122" s="18">
        <v>12</v>
      </c>
      <c r="E122" s="105"/>
      <c r="F122" s="6" t="s">
        <v>272</v>
      </c>
      <c r="G122" s="7"/>
      <c r="H122" s="18">
        <v>16</v>
      </c>
    </row>
    <row r="123" spans="1:8" ht="36.75" customHeight="1">
      <c r="A123" s="130"/>
      <c r="B123" s="9" t="s">
        <v>275</v>
      </c>
      <c r="C123" s="10" t="s">
        <v>243</v>
      </c>
      <c r="D123" s="11" t="s">
        <v>6</v>
      </c>
      <c r="E123" s="105"/>
      <c r="F123" s="9" t="s">
        <v>251</v>
      </c>
      <c r="G123" s="10" t="s">
        <v>243</v>
      </c>
      <c r="H123" s="11" t="s">
        <v>6</v>
      </c>
    </row>
    <row r="124" spans="1:8">
      <c r="A124" s="130"/>
      <c r="B124" s="9" t="s">
        <v>7</v>
      </c>
      <c r="C124" s="10"/>
      <c r="D124" s="18">
        <f>H5</f>
        <v>6.35</v>
      </c>
      <c r="E124" s="105"/>
      <c r="F124" s="9" t="s">
        <v>7</v>
      </c>
      <c r="G124" s="10" t="s">
        <v>273</v>
      </c>
      <c r="H124" s="18">
        <f>H5</f>
        <v>6.35</v>
      </c>
    </row>
    <row r="125" spans="1:8">
      <c r="A125" s="130"/>
      <c r="B125" s="9" t="s">
        <v>27</v>
      </c>
      <c r="C125" s="10"/>
      <c r="D125" s="11" t="s">
        <v>14</v>
      </c>
      <c r="E125" s="105"/>
      <c r="F125" s="9" t="s">
        <v>27</v>
      </c>
      <c r="G125" s="10"/>
      <c r="H125" s="11" t="s">
        <v>14</v>
      </c>
    </row>
    <row r="126" spans="1:8">
      <c r="A126" s="130"/>
      <c r="B126" s="9" t="s">
        <v>15</v>
      </c>
      <c r="C126" s="10"/>
      <c r="D126" s="13">
        <f>D122/D124</f>
        <v>1.8897637795275593</v>
      </c>
      <c r="E126" s="105"/>
      <c r="F126" s="9" t="s">
        <v>15</v>
      </c>
      <c r="G126" s="10" t="s">
        <v>274</v>
      </c>
      <c r="H126" s="13">
        <f>H122/H124</f>
        <v>2.5196850393700787</v>
      </c>
    </row>
    <row r="127" spans="1:8">
      <c r="A127" s="130"/>
      <c r="B127" s="61" t="s">
        <v>18</v>
      </c>
      <c r="C127" s="7"/>
      <c r="D127" s="13"/>
      <c r="E127" s="105"/>
      <c r="F127" s="61" t="s">
        <v>18</v>
      </c>
      <c r="G127" s="7">
        <v>200</v>
      </c>
      <c r="H127" s="13"/>
    </row>
    <row r="128" spans="1:8">
      <c r="A128" s="130"/>
      <c r="B128" s="17" t="s">
        <v>21</v>
      </c>
      <c r="C128" s="58"/>
      <c r="D128" s="18">
        <f>D126*C128</f>
        <v>0</v>
      </c>
      <c r="E128" s="105"/>
      <c r="F128" s="17" t="s">
        <v>21</v>
      </c>
      <c r="G128" s="58"/>
      <c r="H128" s="18">
        <f>H126*G128</f>
        <v>0</v>
      </c>
    </row>
    <row r="129" spans="1:8" ht="15" thickBot="1">
      <c r="A129" s="151"/>
      <c r="B129" s="19" t="s">
        <v>22</v>
      </c>
      <c r="C129" s="86">
        <f>SUM(C128:C128)</f>
        <v>0</v>
      </c>
      <c r="D129" s="46">
        <f>D126*C129</f>
        <v>0</v>
      </c>
      <c r="E129" s="128"/>
      <c r="F129" s="19" t="s">
        <v>22</v>
      </c>
      <c r="G129" s="86">
        <f>SUM(G128:G128)</f>
        <v>0</v>
      </c>
      <c r="H129" s="20">
        <f>H126*G129</f>
        <v>0</v>
      </c>
    </row>
    <row r="130" spans="1:8" ht="34" customHeight="1" thickBot="1">
      <c r="A130" s="107" t="s">
        <v>298</v>
      </c>
      <c r="B130" s="107"/>
      <c r="C130" s="107"/>
      <c r="D130" s="107"/>
      <c r="E130" s="107"/>
      <c r="F130" s="107"/>
      <c r="G130" s="107"/>
      <c r="H130" s="107"/>
    </row>
    <row r="131" spans="1:8">
      <c r="A131" s="129"/>
      <c r="B131" s="49" t="s">
        <v>88</v>
      </c>
      <c r="C131" s="3"/>
      <c r="D131" s="5" t="s">
        <v>300</v>
      </c>
      <c r="E131" s="104"/>
      <c r="F131" s="49" t="s">
        <v>88</v>
      </c>
      <c r="G131" s="3"/>
      <c r="H131" s="5" t="s">
        <v>300</v>
      </c>
    </row>
    <row r="132" spans="1:8">
      <c r="A132" s="130"/>
      <c r="B132" s="6" t="s">
        <v>277</v>
      </c>
      <c r="C132" s="7"/>
      <c r="D132" s="18">
        <v>65</v>
      </c>
      <c r="E132" s="105"/>
      <c r="F132" s="6" t="s">
        <v>278</v>
      </c>
      <c r="G132" s="7"/>
      <c r="H132" s="18">
        <v>65</v>
      </c>
    </row>
    <row r="133" spans="1:8" ht="33">
      <c r="A133" s="130"/>
      <c r="B133" s="9" t="s">
        <v>283</v>
      </c>
      <c r="C133" s="10" t="s">
        <v>243</v>
      </c>
      <c r="D133" s="11" t="s">
        <v>6</v>
      </c>
      <c r="E133" s="105"/>
      <c r="F133" s="9" t="s">
        <v>283</v>
      </c>
      <c r="G133" s="10" t="s">
        <v>243</v>
      </c>
      <c r="H133" s="11" t="s">
        <v>6</v>
      </c>
    </row>
    <row r="134" spans="1:8">
      <c r="A134" s="130"/>
      <c r="B134" s="9" t="s">
        <v>7</v>
      </c>
      <c r="C134" s="10" t="s">
        <v>279</v>
      </c>
      <c r="D134" s="18">
        <f>H5</f>
        <v>6.35</v>
      </c>
      <c r="E134" s="105"/>
      <c r="F134" s="9" t="s">
        <v>7</v>
      </c>
      <c r="G134" s="10" t="s">
        <v>279</v>
      </c>
      <c r="H134" s="18">
        <f>H5</f>
        <v>6.35</v>
      </c>
    </row>
    <row r="135" spans="1:8">
      <c r="A135" s="130"/>
      <c r="B135" s="9" t="s">
        <v>27</v>
      </c>
      <c r="C135" s="10"/>
      <c r="D135" s="11" t="s">
        <v>14</v>
      </c>
      <c r="E135" s="105"/>
      <c r="F135" s="9" t="s">
        <v>27</v>
      </c>
      <c r="G135" s="10"/>
      <c r="H135" s="11" t="s">
        <v>14</v>
      </c>
    </row>
    <row r="136" spans="1:8">
      <c r="A136" s="130"/>
      <c r="B136" s="9" t="s">
        <v>15</v>
      </c>
      <c r="C136" s="10" t="s">
        <v>30</v>
      </c>
      <c r="D136" s="13">
        <f>D132/D134</f>
        <v>10.236220472440946</v>
      </c>
      <c r="E136" s="105"/>
      <c r="F136" s="9" t="s">
        <v>15</v>
      </c>
      <c r="G136" s="10" t="s">
        <v>30</v>
      </c>
      <c r="H136" s="13">
        <f>H132/H134</f>
        <v>10.236220472440946</v>
      </c>
    </row>
    <row r="137" spans="1:8">
      <c r="A137" s="130"/>
      <c r="B137" s="61" t="s">
        <v>280</v>
      </c>
      <c r="C137" s="7">
        <v>80</v>
      </c>
      <c r="D137" s="13"/>
      <c r="E137" s="105"/>
      <c r="F137" s="61" t="s">
        <v>280</v>
      </c>
      <c r="G137" s="7">
        <v>80</v>
      </c>
      <c r="H137" s="13"/>
    </row>
    <row r="138" spans="1:8">
      <c r="A138" s="130"/>
      <c r="B138" s="17" t="s">
        <v>21</v>
      </c>
      <c r="C138" s="58"/>
      <c r="D138" s="18">
        <f>D136*C138</f>
        <v>0</v>
      </c>
      <c r="E138" s="105"/>
      <c r="F138" s="17" t="s">
        <v>21</v>
      </c>
      <c r="G138" s="58"/>
      <c r="H138" s="18">
        <f>H136*G138</f>
        <v>0</v>
      </c>
    </row>
    <row r="139" spans="1:8" ht="15" thickBot="1">
      <c r="A139" s="151"/>
      <c r="B139" s="19" t="s">
        <v>22</v>
      </c>
      <c r="C139" s="86">
        <f>SUM(C138:C138)</f>
        <v>0</v>
      </c>
      <c r="D139" s="46">
        <f>D136*C139</f>
        <v>0</v>
      </c>
      <c r="E139" s="128"/>
      <c r="F139" s="19" t="s">
        <v>22</v>
      </c>
      <c r="G139" s="86">
        <f>SUM(G138:G138)</f>
        <v>0</v>
      </c>
      <c r="H139" s="20">
        <f>H136*G139</f>
        <v>0</v>
      </c>
    </row>
    <row r="140" spans="1:8" ht="34" customHeight="1" thickBot="1">
      <c r="A140" s="107" t="s">
        <v>298</v>
      </c>
      <c r="B140" s="107"/>
      <c r="C140" s="107"/>
      <c r="D140" s="107"/>
      <c r="E140" s="107"/>
      <c r="F140" s="107"/>
      <c r="G140" s="107"/>
      <c r="H140" s="107"/>
    </row>
    <row r="141" spans="1:8">
      <c r="A141" s="129"/>
      <c r="B141" s="49" t="s">
        <v>88</v>
      </c>
      <c r="C141" s="3"/>
      <c r="D141" s="5" t="s">
        <v>300</v>
      </c>
      <c r="E141" s="104"/>
      <c r="F141" s="49" t="s">
        <v>88</v>
      </c>
      <c r="G141" s="3"/>
      <c r="H141" s="5" t="s">
        <v>301</v>
      </c>
    </row>
    <row r="142" spans="1:8">
      <c r="A142" s="130"/>
      <c r="B142" s="6" t="s">
        <v>276</v>
      </c>
      <c r="C142" s="7"/>
      <c r="D142" s="18">
        <v>62</v>
      </c>
      <c r="E142" s="105"/>
      <c r="F142" s="6" t="s">
        <v>276</v>
      </c>
      <c r="G142" s="7"/>
      <c r="H142" s="18">
        <v>62</v>
      </c>
    </row>
    <row r="143" spans="1:8" ht="33">
      <c r="A143" s="130"/>
      <c r="B143" s="9" t="s">
        <v>281</v>
      </c>
      <c r="C143" s="10" t="s">
        <v>243</v>
      </c>
      <c r="D143" s="11" t="s">
        <v>6</v>
      </c>
      <c r="E143" s="105"/>
      <c r="F143" s="9" t="s">
        <v>282</v>
      </c>
      <c r="G143" s="10" t="s">
        <v>243</v>
      </c>
      <c r="H143" s="11" t="s">
        <v>6</v>
      </c>
    </row>
    <row r="144" spans="1:8">
      <c r="A144" s="130"/>
      <c r="B144" s="9" t="s">
        <v>7</v>
      </c>
      <c r="C144" s="10" t="s">
        <v>279</v>
      </c>
      <c r="D144" s="18">
        <f>H5</f>
        <v>6.35</v>
      </c>
      <c r="E144" s="105"/>
      <c r="F144" s="9" t="s">
        <v>7</v>
      </c>
      <c r="G144" s="10" t="s">
        <v>279</v>
      </c>
      <c r="H144" s="18">
        <f>H5</f>
        <v>6.35</v>
      </c>
    </row>
    <row r="145" spans="1:8">
      <c r="A145" s="130"/>
      <c r="B145" s="9" t="s">
        <v>27</v>
      </c>
      <c r="C145" s="10"/>
      <c r="D145" s="11" t="s">
        <v>14</v>
      </c>
      <c r="E145" s="105"/>
      <c r="F145" s="9" t="s">
        <v>27</v>
      </c>
      <c r="G145" s="10"/>
      <c r="H145" s="11" t="s">
        <v>14</v>
      </c>
    </row>
    <row r="146" spans="1:8">
      <c r="A146" s="130"/>
      <c r="B146" s="9" t="s">
        <v>15</v>
      </c>
      <c r="C146" s="10" t="s">
        <v>30</v>
      </c>
      <c r="D146" s="13">
        <f>D142/D144</f>
        <v>9.7637795275590555</v>
      </c>
      <c r="E146" s="105"/>
      <c r="F146" s="9" t="s">
        <v>15</v>
      </c>
      <c r="G146" s="10" t="s">
        <v>30</v>
      </c>
      <c r="H146" s="13">
        <f>H142/H144</f>
        <v>9.7637795275590555</v>
      </c>
    </row>
    <row r="147" spans="1:8">
      <c r="A147" s="130"/>
      <c r="B147" s="61" t="s">
        <v>280</v>
      </c>
      <c r="C147" s="7">
        <v>80</v>
      </c>
      <c r="D147" s="13"/>
      <c r="E147" s="105"/>
      <c r="F147" s="61" t="s">
        <v>280</v>
      </c>
      <c r="G147" s="7">
        <v>80</v>
      </c>
      <c r="H147" s="13"/>
    </row>
    <row r="148" spans="1:8">
      <c r="A148" s="130"/>
      <c r="B148" s="17" t="s">
        <v>21</v>
      </c>
      <c r="C148" s="58"/>
      <c r="D148" s="18">
        <f>D146*C148</f>
        <v>0</v>
      </c>
      <c r="E148" s="105"/>
      <c r="F148" s="17" t="s">
        <v>21</v>
      </c>
      <c r="G148" s="58"/>
      <c r="H148" s="18">
        <f>H146*G148</f>
        <v>0</v>
      </c>
    </row>
    <row r="149" spans="1:8" ht="15" thickBot="1">
      <c r="A149" s="151"/>
      <c r="B149" s="19" t="s">
        <v>22</v>
      </c>
      <c r="C149" s="86">
        <f>SUM(C148:C148)</f>
        <v>0</v>
      </c>
      <c r="D149" s="46">
        <f>D146*C149</f>
        <v>0</v>
      </c>
      <c r="E149" s="128"/>
      <c r="F149" s="19" t="s">
        <v>22</v>
      </c>
      <c r="G149" s="86">
        <f>SUM(G148:G148)</f>
        <v>0</v>
      </c>
      <c r="H149" s="20">
        <f>H146*G149</f>
        <v>0</v>
      </c>
    </row>
    <row r="150" spans="1:8" ht="34" customHeight="1" thickBot="1">
      <c r="A150" s="107" t="s">
        <v>298</v>
      </c>
      <c r="B150" s="107"/>
      <c r="C150" s="107"/>
      <c r="D150" s="107"/>
      <c r="E150" s="107"/>
      <c r="F150" s="107"/>
      <c r="G150" s="107"/>
      <c r="H150" s="107"/>
    </row>
    <row r="151" spans="1:8">
      <c r="A151" s="129"/>
      <c r="B151" s="49" t="s">
        <v>88</v>
      </c>
      <c r="C151" s="3"/>
      <c r="D151" s="5" t="s">
        <v>300</v>
      </c>
      <c r="E151" s="104"/>
      <c r="F151" s="49" t="s">
        <v>88</v>
      </c>
      <c r="G151" s="3"/>
      <c r="H151" s="5" t="s">
        <v>2</v>
      </c>
    </row>
    <row r="152" spans="1:8" ht="22">
      <c r="A152" s="130"/>
      <c r="B152" s="6" t="s">
        <v>287</v>
      </c>
      <c r="C152" s="7"/>
      <c r="D152" s="18">
        <v>130</v>
      </c>
      <c r="E152" s="105"/>
      <c r="F152" s="6" t="s">
        <v>288</v>
      </c>
      <c r="G152" s="7"/>
      <c r="H152" s="18">
        <v>16</v>
      </c>
    </row>
    <row r="153" spans="1:8" ht="33">
      <c r="A153" s="130"/>
      <c r="B153" s="9" t="s">
        <v>284</v>
      </c>
      <c r="C153" s="10" t="s">
        <v>243</v>
      </c>
      <c r="D153" s="11" t="s">
        <v>6</v>
      </c>
      <c r="E153" s="105"/>
      <c r="F153" s="9"/>
      <c r="G153" s="10" t="s">
        <v>243</v>
      </c>
      <c r="H153" s="11" t="s">
        <v>6</v>
      </c>
    </row>
    <row r="154" spans="1:8">
      <c r="A154" s="130"/>
      <c r="B154" s="9" t="s">
        <v>7</v>
      </c>
      <c r="C154" s="10"/>
      <c r="D154" s="18">
        <f>H5</f>
        <v>6.35</v>
      </c>
      <c r="E154" s="105"/>
      <c r="F154" s="9" t="s">
        <v>7</v>
      </c>
      <c r="G154" s="10"/>
      <c r="H154" s="18">
        <f>H5</f>
        <v>6.35</v>
      </c>
    </row>
    <row r="155" spans="1:8">
      <c r="A155" s="130"/>
      <c r="B155" s="9" t="s">
        <v>27</v>
      </c>
      <c r="C155" s="10"/>
      <c r="D155" s="11" t="s">
        <v>14</v>
      </c>
      <c r="E155" s="105"/>
      <c r="F155" s="9" t="s">
        <v>27</v>
      </c>
      <c r="G155" s="10"/>
      <c r="H155" s="11" t="s">
        <v>14</v>
      </c>
    </row>
    <row r="156" spans="1:8">
      <c r="A156" s="130"/>
      <c r="B156" s="9" t="s">
        <v>15</v>
      </c>
      <c r="C156" s="10"/>
      <c r="D156" s="13">
        <f>D152/D154</f>
        <v>20.472440944881892</v>
      </c>
      <c r="E156" s="105"/>
      <c r="F156" s="9" t="s">
        <v>15</v>
      </c>
      <c r="G156" s="10"/>
      <c r="H156" s="13">
        <f>H152/H154</f>
        <v>2.5196850393700787</v>
      </c>
    </row>
    <row r="157" spans="1:8">
      <c r="A157" s="130"/>
      <c r="B157" s="61" t="s">
        <v>18</v>
      </c>
      <c r="C157" s="7"/>
      <c r="D157" s="13"/>
      <c r="E157" s="105"/>
      <c r="F157" s="61" t="s">
        <v>18</v>
      </c>
      <c r="G157" s="7">
        <v>200</v>
      </c>
      <c r="H157" s="13"/>
    </row>
    <row r="158" spans="1:8">
      <c r="A158" s="130"/>
      <c r="B158" s="17" t="s">
        <v>285</v>
      </c>
      <c r="C158" s="58"/>
      <c r="D158" s="18">
        <f>D156*C158</f>
        <v>0</v>
      </c>
      <c r="E158" s="105"/>
      <c r="F158" s="17" t="s">
        <v>21</v>
      </c>
      <c r="G158" s="58"/>
      <c r="H158" s="18">
        <f>H156*G158</f>
        <v>0</v>
      </c>
    </row>
    <row r="159" spans="1:8">
      <c r="A159" s="130"/>
      <c r="B159" s="17" t="s">
        <v>286</v>
      </c>
      <c r="C159" s="94"/>
      <c r="D159" s="18">
        <f>D156*C159</f>
        <v>0</v>
      </c>
      <c r="E159" s="139"/>
      <c r="F159" s="29"/>
      <c r="G159" s="94"/>
      <c r="H159" s="28"/>
    </row>
    <row r="160" spans="1:8" ht="15" thickBot="1">
      <c r="A160" s="151"/>
      <c r="B160" s="19" t="s">
        <v>22</v>
      </c>
      <c r="C160" s="86">
        <f>SUM(C158:C159)</f>
        <v>0</v>
      </c>
      <c r="D160" s="46">
        <f>SUM(D158:D159)</f>
        <v>0</v>
      </c>
      <c r="E160" s="128"/>
      <c r="F160" s="19" t="s">
        <v>22</v>
      </c>
      <c r="G160" s="86">
        <f>SUM(G158:G158)</f>
        <v>0</v>
      </c>
      <c r="H160" s="20">
        <f>SUM(H158)</f>
        <v>0</v>
      </c>
    </row>
    <row r="161" spans="1:8" ht="15" thickBot="1">
      <c r="A161" s="96"/>
      <c r="B161" s="66"/>
      <c r="C161" s="23"/>
      <c r="D161" s="67"/>
      <c r="E161" s="96"/>
      <c r="F161" s="66"/>
      <c r="G161" s="23"/>
      <c r="H161" s="67"/>
    </row>
    <row r="162" spans="1:8" ht="15" thickBot="1">
      <c r="A162" s="108" t="s">
        <v>197</v>
      </c>
      <c r="B162" s="109"/>
      <c r="C162" s="109"/>
      <c r="D162" s="109"/>
      <c r="E162" s="110"/>
      <c r="F162" s="56" t="s">
        <v>149</v>
      </c>
      <c r="G162" s="117" t="s">
        <v>150</v>
      </c>
      <c r="H162" s="118"/>
    </row>
    <row r="163" spans="1:8">
      <c r="A163" s="111"/>
      <c r="B163" s="112"/>
      <c r="C163" s="112"/>
      <c r="D163" s="112"/>
      <c r="E163" s="113"/>
      <c r="F163" s="119">
        <f>C17+G17+C30+G30+C43+G43+C56+G56+C69+G69+C79+G79+C89+G89+C99+G99+C109+G109+C119+G119+C129+G129+C139+G139+C149+G149+C160+G160</f>
        <v>0</v>
      </c>
      <c r="G163" s="121">
        <f>D17+H17+D30+H30+D43+H43+D56+H56+D69+H69+D79+H79+D89+H89+D99+H99+D109+H109+D119+H119+D129+H129+D139+H139+D149+H149+D160+H160</f>
        <v>0</v>
      </c>
      <c r="H163" s="122"/>
    </row>
    <row r="164" spans="1:8" ht="15" thickBot="1">
      <c r="A164" s="114"/>
      <c r="B164" s="115"/>
      <c r="C164" s="115"/>
      <c r="D164" s="115"/>
      <c r="E164" s="116"/>
      <c r="F164" s="120"/>
      <c r="G164" s="123"/>
      <c r="H164" s="124"/>
    </row>
  </sheetData>
  <sheetProtection password="F17D" sheet="1" objects="1" scenarios="1"/>
  <mergeCells count="51">
    <mergeCell ref="A121:A129"/>
    <mergeCell ref="E121:E129"/>
    <mergeCell ref="A162:E164"/>
    <mergeCell ref="A130:H130"/>
    <mergeCell ref="G162:H162"/>
    <mergeCell ref="F163:F164"/>
    <mergeCell ref="G163:H164"/>
    <mergeCell ref="A131:A139"/>
    <mergeCell ref="E131:E139"/>
    <mergeCell ref="A141:A149"/>
    <mergeCell ref="E141:E149"/>
    <mergeCell ref="A140:H140"/>
    <mergeCell ref="A150:H150"/>
    <mergeCell ref="A151:A160"/>
    <mergeCell ref="E151:E160"/>
    <mergeCell ref="A120:H120"/>
    <mergeCell ref="A81:A89"/>
    <mergeCell ref="E81:E89"/>
    <mergeCell ref="A90:H90"/>
    <mergeCell ref="A91:A99"/>
    <mergeCell ref="E91:E99"/>
    <mergeCell ref="A100:H100"/>
    <mergeCell ref="A101:A109"/>
    <mergeCell ref="E101:E109"/>
    <mergeCell ref="A110:H110"/>
    <mergeCell ref="A111:A119"/>
    <mergeCell ref="E111:E119"/>
    <mergeCell ref="A80:H80"/>
    <mergeCell ref="A32:A43"/>
    <mergeCell ref="E32:E43"/>
    <mergeCell ref="A44:H44"/>
    <mergeCell ref="A45:A56"/>
    <mergeCell ref="E45:E56"/>
    <mergeCell ref="A57:H57"/>
    <mergeCell ref="A58:A69"/>
    <mergeCell ref="E58:E69"/>
    <mergeCell ref="A70:H70"/>
    <mergeCell ref="A71:A79"/>
    <mergeCell ref="E71:E79"/>
    <mergeCell ref="A31:H31"/>
    <mergeCell ref="A2:B2"/>
    <mergeCell ref="C2:D2"/>
    <mergeCell ref="E2:H2"/>
    <mergeCell ref="A3:H3"/>
    <mergeCell ref="A4:H4"/>
    <mergeCell ref="A5:G5"/>
    <mergeCell ref="A6:A17"/>
    <mergeCell ref="E6:E17"/>
    <mergeCell ref="A18:H18"/>
    <mergeCell ref="A19:A30"/>
    <mergeCell ref="E19:E30"/>
  </mergeCells>
  <conditionalFormatting sqref="A4:H4">
    <cfRule type="iconSet" priority="1">
      <iconSet iconSet="3Symbol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horizontalDpi="360" verticalDpi="36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G9" sqref="G9"/>
    </sheetView>
  </sheetViews>
  <sheetFormatPr baseColWidth="10" defaultColWidth="8.83203125" defaultRowHeight="14" x14ac:dyDescent="0"/>
  <cols>
    <col min="1" max="1" width="38.6640625" customWidth="1"/>
    <col min="2" max="2" width="42.83203125" customWidth="1"/>
  </cols>
  <sheetData>
    <row r="1" spans="1:4" ht="81.75" customHeight="1" thickBot="1">
      <c r="A1" s="79"/>
      <c r="B1" s="162" t="s">
        <v>222</v>
      </c>
      <c r="C1" s="163"/>
      <c r="D1" s="164"/>
    </row>
    <row r="2" spans="1:4" ht="15">
      <c r="A2" s="80"/>
      <c r="B2" s="80"/>
      <c r="C2" s="80"/>
      <c r="D2" s="80"/>
    </row>
    <row r="3" spans="1:4" ht="15">
      <c r="A3" s="80"/>
      <c r="B3" s="80"/>
      <c r="C3" s="80"/>
      <c r="D3" s="80"/>
    </row>
    <row r="4" spans="1:4" ht="21" thickBot="1">
      <c r="A4" s="165" t="s">
        <v>217</v>
      </c>
      <c r="B4" s="165"/>
      <c r="C4" s="165"/>
      <c r="D4" s="165"/>
    </row>
    <row r="5" spans="1:4" ht="29" thickBot="1">
      <c r="A5" s="56" t="s">
        <v>218</v>
      </c>
      <c r="B5" s="166"/>
      <c r="C5" s="166"/>
      <c r="D5" s="167"/>
    </row>
    <row r="6" spans="1:4">
      <c r="A6" s="81" t="s">
        <v>219</v>
      </c>
      <c r="B6" s="168" t="s">
        <v>220</v>
      </c>
      <c r="C6" s="169"/>
      <c r="D6" s="170"/>
    </row>
    <row r="7" spans="1:4" ht="15">
      <c r="A7" s="82" t="s">
        <v>223</v>
      </c>
      <c r="B7" s="171">
        <f>'тарелки и фляжки '!G179</f>
        <v>0</v>
      </c>
      <c r="C7" s="172"/>
      <c r="D7" s="173"/>
    </row>
    <row r="8" spans="1:4" ht="15">
      <c r="A8" s="82" t="s">
        <v>216</v>
      </c>
      <c r="B8" s="171">
        <f>'брелоки  '!G117</f>
        <v>0</v>
      </c>
      <c r="C8" s="174"/>
      <c r="D8" s="175"/>
    </row>
    <row r="9" spans="1:4" ht="15">
      <c r="A9" s="97" t="s">
        <v>299</v>
      </c>
      <c r="B9" s="176">
        <f>'пластины визитки зеркала '!G163</f>
        <v>0</v>
      </c>
      <c r="C9" s="177"/>
      <c r="D9" s="178"/>
    </row>
    <row r="10" spans="1:4" ht="16" thickBot="1">
      <c r="A10" s="83" t="s">
        <v>221</v>
      </c>
      <c r="B10" s="159">
        <f>SUM(B7:D9)</f>
        <v>0</v>
      </c>
      <c r="C10" s="160"/>
      <c r="D10" s="161"/>
    </row>
    <row r="11" spans="1:4">
      <c r="A11" s="84"/>
      <c r="B11" s="84"/>
      <c r="C11" s="84"/>
      <c r="D11" s="84"/>
    </row>
    <row r="12" spans="1:4">
      <c r="A12" s="84"/>
      <c r="B12" s="84"/>
      <c r="C12" s="84"/>
      <c r="D12" s="84"/>
    </row>
  </sheetData>
  <sheetProtection password="F17D" sheet="1" objects="1" scenarios="1"/>
  <mergeCells count="8">
    <mergeCell ref="B10:D10"/>
    <mergeCell ref="B1:D1"/>
    <mergeCell ref="A4:D4"/>
    <mergeCell ref="B5:D5"/>
    <mergeCell ref="B6:D6"/>
    <mergeCell ref="B7:D7"/>
    <mergeCell ref="B8:D8"/>
    <mergeCell ref="B9:D9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как работать</vt:lpstr>
      <vt:lpstr>тарелки и фляжки </vt:lpstr>
      <vt:lpstr>брелоки  </vt:lpstr>
      <vt:lpstr>пластины визитки зеркала </vt:lpstr>
      <vt:lpstr>Общий счет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фыгы</dc:creator>
  <cp:lastModifiedBy>Света Я Трушина </cp:lastModifiedBy>
  <dcterms:created xsi:type="dcterms:W3CDTF">2014-08-11T10:18:29Z</dcterms:created>
  <dcterms:modified xsi:type="dcterms:W3CDTF">2015-08-19T11:35:33Z</dcterms:modified>
</cp:coreProperties>
</file>