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wdp" ContentType="image/vnd.ms-photo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70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sveta2422/Documents/РАБОТА СВЕТЫ/КАТАЛОГ ЭЛКО/Куклы 3D/Актуальные прайсы 3D FACE/ПРАЙС  ОБЩИЙ декабрь 2017/"/>
    </mc:Choice>
  </mc:AlternateContent>
  <bookViews>
    <workbookView xWindow="3480" yWindow="480" windowWidth="25320" windowHeight="14820" tabRatio="995"/>
  </bookViews>
  <sheets>
    <sheet name="как работать" sheetId="6" r:id="rId1"/>
    <sheet name="НОВИНКИ!!" sheetId="8" r:id="rId2"/>
    <sheet name="3D FACE PLUS и игр. 17см" sheetId="1" r:id="rId3"/>
    <sheet name="Игр.12 и13 см" sheetId="2" r:id="rId4"/>
    <sheet name="Пары 15-30 см" sheetId="3" r:id="rId5"/>
    <sheet name="В авто_карандашницы_Angry Bird " sheetId="4" r:id="rId6"/>
    <sheet name="Фоторамки и брелоки" sheetId="5" r:id="rId7"/>
    <sheet name="общий счет" sheetId="7" r:id="rId8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2" i="5" l="1"/>
  <c r="D12" i="5"/>
  <c r="G12" i="5"/>
  <c r="H12" i="5"/>
  <c r="C22" i="5"/>
  <c r="D22" i="5"/>
  <c r="G22" i="5"/>
  <c r="H22" i="5"/>
  <c r="C32" i="5"/>
  <c r="D32" i="5"/>
  <c r="G32" i="5"/>
  <c r="H32" i="5"/>
  <c r="C42" i="5"/>
  <c r="D42" i="5"/>
  <c r="G42" i="5"/>
  <c r="H42" i="5"/>
  <c r="C52" i="5"/>
  <c r="D52" i="5"/>
  <c r="G52" i="5"/>
  <c r="H52" i="5"/>
  <c r="C62" i="5"/>
  <c r="D62" i="5"/>
  <c r="G62" i="5"/>
  <c r="H62" i="5"/>
  <c r="G66" i="5"/>
  <c r="F66" i="5"/>
  <c r="A63" i="5"/>
  <c r="A53" i="5"/>
  <c r="A43" i="5"/>
  <c r="A33" i="5"/>
  <c r="A23" i="5"/>
  <c r="G14" i="4"/>
  <c r="C12" i="4"/>
  <c r="D12" i="4"/>
  <c r="G12" i="4"/>
  <c r="H12" i="4"/>
  <c r="C22" i="4"/>
  <c r="D22" i="4"/>
  <c r="G22" i="4"/>
  <c r="H22" i="4"/>
  <c r="C32" i="4"/>
  <c r="D32" i="4"/>
  <c r="G32" i="4"/>
  <c r="H32" i="4"/>
  <c r="C42" i="4"/>
  <c r="D42" i="4"/>
  <c r="G42" i="4"/>
  <c r="H42" i="4"/>
  <c r="C52" i="4"/>
  <c r="D52" i="4"/>
  <c r="G52" i="4"/>
  <c r="H52" i="4"/>
  <c r="D62" i="4"/>
  <c r="G62" i="4"/>
  <c r="H62" i="4"/>
  <c r="C72" i="4"/>
  <c r="D72" i="4"/>
  <c r="G72" i="4"/>
  <c r="H72" i="4"/>
  <c r="C82" i="4"/>
  <c r="D82" i="4"/>
  <c r="G82" i="4"/>
  <c r="H82" i="4"/>
  <c r="C92" i="4"/>
  <c r="D92" i="4"/>
  <c r="G92" i="4"/>
  <c r="H92" i="4"/>
  <c r="C102" i="4"/>
  <c r="D102" i="4"/>
  <c r="G102" i="4"/>
  <c r="H102" i="4"/>
  <c r="C112" i="4"/>
  <c r="D112" i="4"/>
  <c r="G112" i="4"/>
  <c r="H112" i="4"/>
  <c r="C122" i="4"/>
  <c r="D122" i="4"/>
  <c r="G122" i="4"/>
  <c r="H122" i="4"/>
  <c r="C132" i="4"/>
  <c r="D132" i="4"/>
  <c r="G132" i="4"/>
  <c r="H132" i="4"/>
  <c r="G135" i="4"/>
  <c r="C62" i="4"/>
  <c r="F135" i="4"/>
  <c r="H114" i="4"/>
  <c r="C12" i="2"/>
  <c r="D12" i="2"/>
  <c r="G12" i="2"/>
  <c r="H12" i="2"/>
  <c r="C22" i="2"/>
  <c r="D22" i="2"/>
  <c r="G22" i="2"/>
  <c r="H22" i="2"/>
  <c r="C32" i="2"/>
  <c r="D32" i="2"/>
  <c r="G32" i="2"/>
  <c r="H32" i="2"/>
  <c r="C42" i="2"/>
  <c r="D42" i="2"/>
  <c r="G42" i="2"/>
  <c r="H42" i="2"/>
  <c r="C52" i="2"/>
  <c r="D52" i="2"/>
  <c r="G52" i="2"/>
  <c r="H52" i="2"/>
  <c r="C62" i="2"/>
  <c r="D62" i="2"/>
  <c r="G62" i="2"/>
  <c r="H62" i="2"/>
  <c r="C72" i="2"/>
  <c r="D72" i="2"/>
  <c r="G72" i="2"/>
  <c r="H72" i="2"/>
  <c r="C82" i="2"/>
  <c r="D82" i="2"/>
  <c r="G82" i="2"/>
  <c r="H82" i="2"/>
  <c r="C92" i="2"/>
  <c r="D92" i="2"/>
  <c r="G92" i="2"/>
  <c r="H92" i="2"/>
  <c r="G95" i="2"/>
  <c r="F95" i="2"/>
  <c r="H4" i="2"/>
  <c r="H34" i="2"/>
  <c r="D164" i="1"/>
  <c r="C12" i="1"/>
  <c r="D12" i="1"/>
  <c r="G12" i="1"/>
  <c r="H12" i="1"/>
  <c r="C22" i="1"/>
  <c r="D22" i="1"/>
  <c r="G22" i="1"/>
  <c r="H22" i="1"/>
  <c r="C32" i="1"/>
  <c r="D32" i="1"/>
  <c r="G32" i="1"/>
  <c r="H32" i="1"/>
  <c r="C42" i="1"/>
  <c r="D42" i="1"/>
  <c r="G42" i="1"/>
  <c r="H42" i="1"/>
  <c r="C52" i="1"/>
  <c r="D52" i="1"/>
  <c r="G52" i="1"/>
  <c r="H52" i="1"/>
  <c r="C62" i="1"/>
  <c r="D62" i="1"/>
  <c r="G62" i="1"/>
  <c r="H62" i="1"/>
  <c r="C72" i="1"/>
  <c r="D72" i="1"/>
  <c r="G72" i="1"/>
  <c r="H72" i="1"/>
  <c r="C82" i="1"/>
  <c r="D82" i="1"/>
  <c r="G82" i="1"/>
  <c r="H82" i="1"/>
  <c r="C92" i="1"/>
  <c r="D92" i="1"/>
  <c r="G92" i="1"/>
  <c r="H92" i="1"/>
  <c r="C102" i="1"/>
  <c r="D102" i="1"/>
  <c r="G102" i="1"/>
  <c r="H102" i="1"/>
  <c r="C112" i="1"/>
  <c r="D112" i="1"/>
  <c r="G112" i="1"/>
  <c r="H112" i="1"/>
  <c r="C122" i="1"/>
  <c r="D122" i="1"/>
  <c r="G122" i="1"/>
  <c r="H122" i="1"/>
  <c r="C132" i="1"/>
  <c r="D132" i="1"/>
  <c r="G132" i="1"/>
  <c r="H132" i="1"/>
  <c r="C142" i="1"/>
  <c r="D142" i="1"/>
  <c r="G142" i="1"/>
  <c r="H142" i="1"/>
  <c r="C152" i="1"/>
  <c r="D152" i="1"/>
  <c r="G152" i="1"/>
  <c r="H152" i="1"/>
  <c r="C162" i="1"/>
  <c r="D162" i="1"/>
  <c r="G162" i="1"/>
  <c r="H162" i="1"/>
  <c r="C172" i="1"/>
  <c r="D172" i="1"/>
  <c r="G174" i="1"/>
  <c r="F174" i="1"/>
  <c r="C11" i="8"/>
  <c r="D11" i="8"/>
  <c r="G11" i="8"/>
  <c r="H11" i="8"/>
  <c r="C21" i="8"/>
  <c r="D21" i="8"/>
  <c r="G21" i="8"/>
  <c r="H21" i="8"/>
  <c r="D31" i="8"/>
  <c r="G31" i="8"/>
  <c r="H31" i="8"/>
  <c r="C41" i="8"/>
  <c r="D41" i="8"/>
  <c r="G41" i="8"/>
  <c r="H41" i="8"/>
  <c r="C51" i="8"/>
  <c r="D51" i="8"/>
  <c r="G51" i="8"/>
  <c r="H51" i="8"/>
  <c r="C61" i="8"/>
  <c r="D61" i="8"/>
  <c r="G61" i="8"/>
  <c r="H61" i="8"/>
  <c r="C71" i="8"/>
  <c r="D71" i="8"/>
  <c r="G71" i="8"/>
  <c r="H71" i="8"/>
  <c r="G73" i="8"/>
  <c r="C31" i="8"/>
  <c r="F73" i="8"/>
  <c r="B6" i="7"/>
  <c r="B11" i="7"/>
  <c r="B7" i="7"/>
  <c r="B8" i="7"/>
  <c r="C12" i="3"/>
  <c r="D12" i="3"/>
  <c r="G12" i="3"/>
  <c r="H12" i="3"/>
  <c r="C22" i="3"/>
  <c r="D22" i="3"/>
  <c r="G22" i="3"/>
  <c r="H22" i="3"/>
  <c r="C32" i="3"/>
  <c r="D32" i="3"/>
  <c r="G32" i="3"/>
  <c r="H32" i="3"/>
  <c r="C42" i="3"/>
  <c r="D42" i="3"/>
  <c r="G42" i="3"/>
  <c r="H42" i="3"/>
  <c r="C52" i="3"/>
  <c r="D52" i="3"/>
  <c r="G52" i="3"/>
  <c r="H52" i="3"/>
  <c r="C62" i="3"/>
  <c r="D62" i="3"/>
  <c r="G62" i="3"/>
  <c r="H62" i="3"/>
  <c r="C72" i="3"/>
  <c r="D72" i="3"/>
  <c r="G72" i="3"/>
  <c r="H72" i="3"/>
  <c r="G75" i="3"/>
  <c r="B9" i="7"/>
  <c r="B10" i="7"/>
  <c r="B12" i="7"/>
  <c r="H63" i="8"/>
  <c r="D63" i="8"/>
  <c r="H53" i="8"/>
  <c r="D53" i="8"/>
  <c r="H43" i="8"/>
  <c r="D43" i="8"/>
  <c r="H33" i="8"/>
  <c r="D33" i="8"/>
  <c r="H23" i="8"/>
  <c r="D23" i="8"/>
  <c r="H13" i="8"/>
  <c r="D13" i="8"/>
  <c r="H54" i="5"/>
  <c r="D54" i="5"/>
  <c r="H44" i="5"/>
  <c r="D44" i="5"/>
  <c r="H34" i="5"/>
  <c r="D34" i="5"/>
  <c r="H24" i="5"/>
  <c r="D24" i="5"/>
  <c r="H14" i="5"/>
  <c r="D14" i="5"/>
  <c r="H4" i="5"/>
  <c r="A123" i="4"/>
  <c r="A113" i="4"/>
  <c r="A103" i="4"/>
  <c r="A93" i="4"/>
  <c r="A83" i="4"/>
  <c r="A73" i="4"/>
  <c r="A53" i="4"/>
  <c r="A43" i="4"/>
  <c r="A33" i="4"/>
  <c r="A23" i="4"/>
  <c r="H124" i="4"/>
  <c r="D124" i="4"/>
  <c r="D114" i="4"/>
  <c r="H104" i="4"/>
  <c r="D104" i="4"/>
  <c r="H94" i="4"/>
  <c r="D94" i="4"/>
  <c r="H84" i="4"/>
  <c r="D84" i="4"/>
  <c r="H74" i="4"/>
  <c r="D74" i="4"/>
  <c r="H64" i="4"/>
  <c r="D64" i="4"/>
  <c r="H54" i="4"/>
  <c r="D54" i="4"/>
  <c r="H44" i="4"/>
  <c r="D44" i="4"/>
  <c r="H34" i="4"/>
  <c r="D34" i="4"/>
  <c r="H24" i="4"/>
  <c r="D24" i="4"/>
  <c r="H14" i="4"/>
  <c r="D14" i="4"/>
  <c r="H4" i="4"/>
  <c r="A63" i="3"/>
  <c r="A53" i="3"/>
  <c r="A43" i="3"/>
  <c r="A33" i="3"/>
  <c r="A23" i="3"/>
  <c r="H64" i="3"/>
  <c r="D64" i="3"/>
  <c r="H54" i="3"/>
  <c r="D54" i="3"/>
  <c r="H44" i="3"/>
  <c r="D44" i="3"/>
  <c r="H34" i="3"/>
  <c r="D34" i="3"/>
  <c r="H24" i="3"/>
  <c r="D24" i="3"/>
  <c r="H14" i="3"/>
  <c r="D14" i="3"/>
  <c r="H4" i="3"/>
  <c r="H84" i="2"/>
  <c r="D84" i="2"/>
  <c r="H74" i="2"/>
  <c r="D74" i="2"/>
  <c r="H64" i="2"/>
  <c r="D64" i="2"/>
  <c r="H54" i="2"/>
  <c r="D54" i="2"/>
  <c r="H44" i="2"/>
  <c r="D44" i="2"/>
  <c r="D34" i="2"/>
  <c r="H24" i="2"/>
  <c r="D24" i="2"/>
  <c r="H14" i="2"/>
  <c r="D14" i="2"/>
  <c r="A83" i="2"/>
  <c r="A73" i="2"/>
  <c r="A63" i="2"/>
  <c r="A53" i="2"/>
  <c r="A43" i="2"/>
  <c r="A33" i="2"/>
  <c r="A23" i="2"/>
  <c r="A153" i="1"/>
  <c r="A143" i="1"/>
  <c r="A133" i="1"/>
  <c r="A123" i="1"/>
  <c r="A113" i="1"/>
  <c r="A103" i="1"/>
  <c r="A93" i="1"/>
  <c r="A83" i="1"/>
  <c r="A73" i="1"/>
  <c r="A63" i="1"/>
  <c r="A53" i="1"/>
  <c r="A43" i="1"/>
  <c r="A33" i="1"/>
  <c r="A23" i="1"/>
  <c r="H154" i="1"/>
  <c r="D154" i="1"/>
  <c r="H144" i="1"/>
  <c r="D144" i="1"/>
  <c r="H134" i="1"/>
  <c r="D134" i="1"/>
  <c r="H124" i="1"/>
  <c r="D124" i="1"/>
  <c r="H114" i="1"/>
  <c r="D114" i="1"/>
  <c r="H104" i="1"/>
  <c r="D104" i="1"/>
  <c r="H94" i="1"/>
  <c r="D94" i="1"/>
  <c r="H84" i="1"/>
  <c r="D84" i="1"/>
  <c r="H74" i="1"/>
  <c r="D74" i="1"/>
  <c r="H64" i="1"/>
  <c r="D64" i="1"/>
  <c r="H54" i="1"/>
  <c r="D54" i="1"/>
  <c r="H44" i="1"/>
  <c r="D44" i="1"/>
  <c r="H34" i="1"/>
  <c r="D34" i="1"/>
  <c r="H24" i="1"/>
  <c r="D24" i="1"/>
  <c r="H14" i="1"/>
  <c r="F75" i="3"/>
</calcChain>
</file>

<file path=xl/sharedStrings.xml><?xml version="1.0" encoding="utf-8"?>
<sst xmlns="http://schemas.openxmlformats.org/spreadsheetml/2006/main" count="1157" uniqueCount="209">
  <si>
    <t>Артикул</t>
  </si>
  <si>
    <t>Оборудование 3D FACE PLUS</t>
  </si>
  <si>
    <t>Минимальный заказ 1 шт.</t>
  </si>
  <si>
    <t>Размеры упаковки:</t>
  </si>
  <si>
    <t>Объем упаковки:</t>
  </si>
  <si>
    <t>Цена USD шт.</t>
  </si>
  <si>
    <t>Вес:</t>
  </si>
  <si>
    <t xml:space="preserve">Штук в коробке </t>
  </si>
  <si>
    <t>Штук в упаковке</t>
  </si>
  <si>
    <t>Ваше  количество:</t>
  </si>
  <si>
    <t>ИТОГО шт и сумма USD</t>
  </si>
  <si>
    <t>Объем:</t>
  </si>
  <si>
    <t xml:space="preserve">Артикул </t>
  </si>
  <si>
    <t>Игрушка 3D FACE 17 см "Слоненок "</t>
  </si>
  <si>
    <t>Игрушка 3D FACE 17 см "Стич"</t>
  </si>
  <si>
    <t>Минимальный заказ 5  шт.</t>
  </si>
  <si>
    <t>Игрушка 3D FACE 17 см "Фруктоманки Ананас"</t>
  </si>
  <si>
    <t>Игрушка 3D FACE 17 см "Фруктоманки Банан"</t>
  </si>
  <si>
    <t>Игрушка 3D FACE 17 см "Фруктоманки Апельсин"</t>
  </si>
  <si>
    <t>Игрушка 3D FACE 17 см "Фруктоманки Арбуз"</t>
  </si>
  <si>
    <t>Игрушка 3D FACE 17 см "Фруктоманки Клубника"</t>
  </si>
  <si>
    <t>Игрушка 3D FACE 17 см "Фруктоманки Виноград"</t>
  </si>
  <si>
    <t>Игрушка 3D FACE 17 см "Фруктоманки Дыня"</t>
  </si>
  <si>
    <t>Сегодня Ваш заказ и предварительный счет на Игрушки 3D FACE 17 см. составляет</t>
  </si>
  <si>
    <t>штук</t>
  </si>
  <si>
    <t>3D FACE PLUS</t>
  </si>
  <si>
    <t>Сегодня Ваш заказ и предварительный счет на Игрушки 3D FACE 12 см. составляет</t>
  </si>
  <si>
    <t>Игрушка 3D FACE  12 см "Микки Маус"</t>
  </si>
  <si>
    <t>Игрушка 3D FACE  12 см "Минни"</t>
  </si>
  <si>
    <t>Игрушка 3D FACE  15 см парочка  "Свадебная 2". Невеста в розовом.</t>
  </si>
  <si>
    <t>Игрушка 3D FACE  15 см парочка  "Отпуск".Мишки в гавайских нарядах</t>
  </si>
  <si>
    <t>Игрушка 3D FACE  15 см парочка  "Ученики".</t>
  </si>
  <si>
    <t>Минимальный заказ 1 пара.</t>
  </si>
  <si>
    <t>Игрушка 3D FACE  15 см парочка  "Свадебная 3".Жених и Невеста в белом</t>
  </si>
  <si>
    <t>ИТОГО пар  и сумма USD</t>
  </si>
  <si>
    <t xml:space="preserve">Пар  в упаковке </t>
  </si>
  <si>
    <t>Игрушка 3D FACE  30 см парочка  "Свадебная".</t>
  </si>
  <si>
    <t>Игрушка 3D FACE  30 см парочка  "В плащах".</t>
  </si>
  <si>
    <t>Игрушка 3D FACE  30 см парочка  "В Халатах".</t>
  </si>
  <si>
    <t>Игрушка 3D FACE  30 см парочка  "В джинсах".</t>
  </si>
  <si>
    <t>Игрушка 3D FACE  30 см парочка  "Новогодняя".</t>
  </si>
  <si>
    <t>Игрушка 3D FACE  30 см парочка  "Военные".</t>
  </si>
  <si>
    <t>Игрушка 3D FACE  30 см парочка  "Манчичи".</t>
  </si>
  <si>
    <t>Сегодня Ваш заказ и предварительный счет на Игрушки 3D FACE "Парочки" составляет</t>
  </si>
  <si>
    <t>Минимальный заказ 1 штука.</t>
  </si>
  <si>
    <t xml:space="preserve">Штук   в упаковке </t>
  </si>
  <si>
    <t xml:space="preserve">Игрушка 3D FACE в  автомобиль "Барашек" . Качает головой </t>
  </si>
  <si>
    <t xml:space="preserve">Игрушка 3D FACE в  автомобиль "Коровка" . Качает головой </t>
  </si>
  <si>
    <t xml:space="preserve">Игрушка 3D FACE в  автомобиль "Лосенок" . Качает головой </t>
  </si>
  <si>
    <t xml:space="preserve">Игрушка 3D FACE в  автомобиль "Лошадка" . Качает головой </t>
  </si>
  <si>
    <t xml:space="preserve">Игрушка 3D FACE в  автомобиль "Цыпленок" . Качает головой </t>
  </si>
  <si>
    <t xml:space="preserve">Игрушка 3D FACE в  автомобиль "Мышка" . Качает головой </t>
  </si>
  <si>
    <t xml:space="preserve">Игрушка 3D FACE в  автомобиль "Поросенок" . Качает головой </t>
  </si>
  <si>
    <t xml:space="preserve">Игрушка 3D FACE в  автомобиль "Собачка" . Качает головой </t>
  </si>
  <si>
    <t xml:space="preserve">Игрушка 3D FACE в  автомобиль "Тигренок" . Качает головой </t>
  </si>
  <si>
    <t xml:space="preserve">Игрушка 3D FACE в  автомобиль "Зайка" . Качает головой </t>
  </si>
  <si>
    <t xml:space="preserve">Игрушка 3D FACE в  автомобиль "Змейка" . Качает головой </t>
  </si>
  <si>
    <t xml:space="preserve">Игрушка 3DFACE Карандашница "Слоненок" </t>
  </si>
  <si>
    <t xml:space="preserve">Игрушка 3DFACE Карандашница "Зайка" </t>
  </si>
  <si>
    <t xml:space="preserve">Игрушка 3DFACE Карандашница "Мышка" </t>
  </si>
  <si>
    <t xml:space="preserve">Игрушка 3DFACE Карандашница "Мишка" </t>
  </si>
  <si>
    <t xml:space="preserve">Игрушка 3DFACE Карандашница "Обезьянка" </t>
  </si>
  <si>
    <t>3D FACE игрушка- фоторамка "Мишка" . 17 см</t>
  </si>
  <si>
    <t>3D FACE игрушка- фоторамка "Котенок" . 17 см</t>
  </si>
  <si>
    <t>3D FACE игрушка- фоторамка "Обезьянка" . 17 см</t>
  </si>
  <si>
    <t>3D FACE игрушка- фоторамка "Поросенок" . 17 см</t>
  </si>
  <si>
    <t>3D FACE игрушка- фоторамка "Слоник" . 17 см</t>
  </si>
  <si>
    <t>3D FACE игрушка- фоторамка "Собачка" . 17 см</t>
  </si>
  <si>
    <t>Игрушка 3D FACE  13 см "Санта Клаус"</t>
  </si>
  <si>
    <t>Игрушка 3D FACE  13 см "Олень "</t>
  </si>
  <si>
    <t>Игрушка 3D FACE 17 см "Пятачок"</t>
  </si>
  <si>
    <t xml:space="preserve">Игрушка 3DFACE Angry Birds 12 см  "Синий " </t>
  </si>
  <si>
    <t xml:space="preserve">Игрушка 3DFACE Angry Birds 12 см  "Черный " </t>
  </si>
  <si>
    <t xml:space="preserve">Игрушка 3DFACE Angry Birds 12 см  "Белый " </t>
  </si>
  <si>
    <t>3D FACE Игрушка-брелок 6 см "Коровка"</t>
  </si>
  <si>
    <t>3D FACE Игрушка-брелок 6 см "Обезьянка"</t>
  </si>
  <si>
    <t>3D FACE Игрушка-брелок 6 см "Плейбой"</t>
  </si>
  <si>
    <t>3D FACE Игрушка-брелок 6 см "Синий Кот"</t>
  </si>
  <si>
    <t>3D FACE Игрушка-брелок 6 см "Голубой Барашек"</t>
  </si>
  <si>
    <t>Сегодня Ваш заказ и предварительный счет на Игрушки 3D FACE Карандашницы,Игрушки в автомобиль и Angry Birds составляет</t>
  </si>
  <si>
    <t>Новейшее оборудование на рынке 3D FACE . Оснащен   рамкой с фиксатором ,и  лазерным позиционированием.Включает комплект из 12 макетов для лица.</t>
  </si>
  <si>
    <t xml:space="preserve">Пластик для печати фотографии лица. Размер  12,5*11 (  универсальный для всех  размеров игрушек) </t>
  </si>
  <si>
    <t xml:space="preserve">Пленка для  фотографии лица. Размеры  9*9 и 7*7 см  (поставляется в зависимости от размера  игрушки) </t>
  </si>
  <si>
    <t>Макеты (формочки для лица) , дополнительный комплект (30 шт)</t>
  </si>
  <si>
    <t>Сегодня Ваш заказ и предварительный счет на Фоторамки  3D FACE, Брелоки 6 см  и аксессуары составляет:</t>
  </si>
  <si>
    <t>Как работать с прайс -листом  (формой заказа).</t>
  </si>
  <si>
    <t>Уважаемые клиенты!</t>
  </si>
  <si>
    <t xml:space="preserve">Чтобы Вам было удобно работать с нами , мы  оформили прайс   лист в виде  формы  заказа, </t>
  </si>
  <si>
    <t>в которую Вы можете  только заносить количество интересующего Вас товара</t>
  </si>
  <si>
    <t>( согласно условиям минимального заказа ) ,а  общее количество  и сумма</t>
  </si>
  <si>
    <t xml:space="preserve"> будут высчитываться автоматически .</t>
  </si>
  <si>
    <t>Также  Вы можете перейти на  интересующие Вас странички по ссылкам:</t>
  </si>
  <si>
    <t>На страничке "Общий счет"   есть графа "Контрагент".</t>
  </si>
  <si>
    <r>
      <t xml:space="preserve">Внесите  в  графу  справа  от нее  свои координаты: </t>
    </r>
    <r>
      <rPr>
        <b/>
        <sz val="12"/>
        <rFont val="Calibri"/>
        <family val="2"/>
        <charset val="204"/>
      </rPr>
      <t>Название фирмы (ИП/ФИО) ,адрес , телефон.</t>
    </r>
  </si>
  <si>
    <r>
      <t xml:space="preserve">После этого вы можете отправить Вашу заявку нам  на e-mail : </t>
    </r>
    <r>
      <rPr>
        <b/>
        <sz val="12"/>
        <rFont val="Calibri"/>
        <family val="2"/>
        <charset val="204"/>
      </rPr>
      <t>cn.elco1@gmail.com</t>
    </r>
  </si>
  <si>
    <t>Обращаем   Ваше внимание,что заявки  без указания координат   мы не принимаем,</t>
  </si>
  <si>
    <t xml:space="preserve"> и  информацию по  доставке , оплате  и прочим  моментам не предоставляем . </t>
  </si>
  <si>
    <t>по размерам и моделям ,чтобы Вам было удобно выбирать.</t>
  </si>
  <si>
    <t>3D FACE PLUS и игрушки 17 см</t>
  </si>
  <si>
    <t>Игрушки 12 и 13 см</t>
  </si>
  <si>
    <t>Парочки 15 и 30 см</t>
  </si>
  <si>
    <t>Игрушки в авто, карандашницы и Angry Birds</t>
  </si>
  <si>
    <t>Фоторамки , брелоки  и акссесуары</t>
  </si>
  <si>
    <t>Счет  № _____ от  _____</t>
  </si>
  <si>
    <r>
      <rPr>
        <b/>
        <sz val="11"/>
        <color indexed="10"/>
        <rFont val="Calibri"/>
        <family val="2"/>
        <charset val="204"/>
      </rPr>
      <t>Контрагент</t>
    </r>
    <r>
      <rPr>
        <b/>
        <sz val="11"/>
        <color indexed="8"/>
        <rFont val="Calibri"/>
        <family val="2"/>
        <charset val="204"/>
      </rPr>
      <t xml:space="preserve"> ( внесите ФИО/фирму , телефон и адрес в ячейку справа</t>
    </r>
  </si>
  <si>
    <t>Наименование</t>
  </si>
  <si>
    <t xml:space="preserve">3D FACE PLUS и Игрушки 17 см </t>
  </si>
  <si>
    <t>Фоторамки , брелоки и аксессуары</t>
  </si>
  <si>
    <t xml:space="preserve">Страничка   Общий  счет   объединяет  Ваш  заказ </t>
  </si>
  <si>
    <t>Оборудование 3D FACE PLUS , расходные материалы ( макеты, пластик, пленка ) и игрушки 3D FACE 17 см</t>
  </si>
  <si>
    <t>Игрушки  3D FACE 12 и 13 см</t>
  </si>
  <si>
    <t>Игрушки  3D FACE в автомобиль, карандашницы и Angry Birds</t>
  </si>
  <si>
    <t>Игрушки  3D FACE Фоторамки , брелоки 6 см и  аксессуары</t>
  </si>
  <si>
    <t>Игрушки в в авто, карандашницы, Angry Birds</t>
  </si>
  <si>
    <t xml:space="preserve">Внизу этой страницы  Вы увидите  вкладки. Мы разделили игрушки 3D FACE </t>
  </si>
  <si>
    <t>Общий минимальный заказ  на сумму 1000 долларов</t>
  </si>
  <si>
    <t xml:space="preserve"> Новые Игрушки 3D FACE : Поющие игрушки  и  Игрушки -персонажи</t>
  </si>
  <si>
    <t>Размер 20 см , диаметр "лица" от 4 до 4,5 см. Оснащена  звуковым модулем ( без возможности перезаписи), двигательным механизмом, светодиодом. Питание от батареек ААА ( 3 шт, не поставляется в комплекте)</t>
  </si>
  <si>
    <t xml:space="preserve">Поющая и Бегающая Игрушка 3D FACE  Розовый Зайка </t>
  </si>
  <si>
    <t>Игрушка 3D FACE   "Супермэн"</t>
  </si>
  <si>
    <t>Игрушка 3D FACE   "Капитан Америка"</t>
  </si>
  <si>
    <t>размер 15 см</t>
  </si>
  <si>
    <t>Игрушка 3D FACE   "Бэтмен"</t>
  </si>
  <si>
    <t>Игрушка 3D FACE   "Железный человек"</t>
  </si>
  <si>
    <t>Игрушка 3D FACE   "Миньон"</t>
  </si>
  <si>
    <t>Поющая  Игрушка 3D FACE   "Psy" .   Поет песню "Gangnam Style"</t>
  </si>
  <si>
    <t>Игрушка 3D FACE   "Барашек"</t>
  </si>
  <si>
    <t>Игрушки 3D FACE  Новинки!</t>
  </si>
  <si>
    <t>Игрушка 3D FACE  10-12 см "Лук"</t>
  </si>
  <si>
    <t>Игрушка 3D FACE  10-12 см "Арбуз"</t>
  </si>
  <si>
    <t>Игрушка 3D FACE  10-12 см "Вишенка"</t>
  </si>
  <si>
    <t>Игрушка 3D FACE  10-12 см "Голубой Барашек"</t>
  </si>
  <si>
    <t>Игрушка 3D FACE  10-12 см "Клубничка"</t>
  </si>
  <si>
    <t>Игрушка 3D FACE 10- 12 см "Коровка"</t>
  </si>
  <si>
    <t>Игрушка 3D FACE  10-12 см "Care Bears" Заботливые Мишки (Мишка-Радуга)</t>
  </si>
  <si>
    <t>Игрушка 3D FACE 10- 12 см "Care Bears" Заботливые Мишки (Мишка-Художник)</t>
  </si>
  <si>
    <t>Игрушка 3D FACE  10-12 см "Пингвин Розовый"</t>
  </si>
  <si>
    <t>Игрушка 3D FACE 10- 12 см "Плейбой"</t>
  </si>
  <si>
    <t>Игрушка 3D FACE  10- 12 см "Розовый Бараш"</t>
  </si>
  <si>
    <t>Игрушка 3D FACE  10-12 см "Тигренок"</t>
  </si>
  <si>
    <t>Игрушка 3D FACE  10-12 см "Розовый Мишка"</t>
  </si>
  <si>
    <t xml:space="preserve">Игрушка 3DFACE Angry Birds 15-17 см  "Синий " </t>
  </si>
  <si>
    <t xml:space="preserve">Игрушка 3DFACE Angry Birds 15-17 см  "Черный " </t>
  </si>
  <si>
    <t xml:space="preserve">Игрушка 3DFACE Angry Birds 15- 17 см  "Белый  " </t>
  </si>
  <si>
    <t xml:space="preserve">Игрушка 3DFACE Angry Birds 15- 17 см  "Красный " </t>
  </si>
  <si>
    <t xml:space="preserve">Игрушка 3DFACE Angry Birds 15-17 см  "Желтый " </t>
  </si>
  <si>
    <t>Игрушка 3D FACE 15-17 см "Клубничка "</t>
  </si>
  <si>
    <t>Игрушка 3D FACE 15-17 см "Коровка "</t>
  </si>
  <si>
    <t>Игрушка 3D FACE 15-17 см "Лук "</t>
  </si>
  <si>
    <t>Игрушка 3D FACE 15-17 см "Львенок "</t>
  </si>
  <si>
    <t>Игрушка 3D FACE 15-17 см "Лягушка "</t>
  </si>
  <si>
    <t>Игрушка 3D FACE 15-17 см "Микки Маус "</t>
  </si>
  <si>
    <t>Игрушка 3D FACE 15-17 см "Мишка Белопуз "</t>
  </si>
  <si>
    <t>Игрушка 3D FACE 15-17 см "Мышка"</t>
  </si>
  <si>
    <t>Игрушка 3D FACE 15-17 см "Панда"</t>
  </si>
  <si>
    <t>Игрушка 3D FACE 15-17 см "Плейбой"</t>
  </si>
  <si>
    <t>Игрушка 3D FACE 15- 17 см "Пчелка"</t>
  </si>
  <si>
    <t>Игрушка 3D FACE 15-17 см "Розовый Барашек"</t>
  </si>
  <si>
    <t>Игрушка 3D FACE 15-17 см "Розовый Кролик"</t>
  </si>
  <si>
    <t>Игрушка 3D FACE 15- 17 см "Хэллоу Китти"</t>
  </si>
  <si>
    <t>Игрушка 3D FACE 15-17 см "Эмо шут "</t>
  </si>
  <si>
    <t>Игрушка 3D FACE 15-17 см "Элмо"</t>
  </si>
  <si>
    <t>Игрушка 3D FACE 15-17 см "Винни Пух"</t>
  </si>
  <si>
    <t>Игрушка 3D FACE 15-17 см "Барашек " голубого цвета</t>
  </si>
  <si>
    <t xml:space="preserve"> Игрушка 3D FACE "Майк Вазовски"</t>
  </si>
  <si>
    <t xml:space="preserve">Игрушка 3DFACE Карандашница "Лягушка" </t>
  </si>
  <si>
    <t xml:space="preserve">Игрушка 3DFACE Карандашница "Барашек" </t>
  </si>
  <si>
    <t>Сегодня Ваш заказ и предварительный счет на Игрушки 3D FACE "Новинки"  составляет</t>
  </si>
  <si>
    <t>Игрушка 3D FACE  20 см парочка  "Зайки свадебные".</t>
  </si>
  <si>
    <t>Игрушки  3D FACE "Парочки" 15, 20 и 30 см</t>
  </si>
  <si>
    <t>подробнее</t>
  </si>
  <si>
    <t>Размер игршки (не включая ножки и ручки) -10 см. Диаметр "лица" 4*4,5 см</t>
  </si>
  <si>
    <t>Размер : 16*19 см</t>
  </si>
  <si>
    <t>Игрушка 3D FACE парочка  " на красном сердце"</t>
  </si>
  <si>
    <t>Игрушка 3D FACE   "Далматин  на руку" 15 см</t>
  </si>
  <si>
    <t xml:space="preserve">Игрушка 3D FACE   "Зайка на руку" 15 см </t>
  </si>
  <si>
    <t xml:space="preserve">Игрушка 3D FACE   "Зайка с клубничкой" 10-13 см </t>
  </si>
  <si>
    <t xml:space="preserve">3D FACE Игрушки Новинки </t>
  </si>
  <si>
    <t xml:space="preserve">Минимальный заказ 5  шт.
</t>
  </si>
  <si>
    <t>Минимальный заказ 1  шт.</t>
  </si>
  <si>
    <t xml:space="preserve">Игрушка 3D FACE  15 см парочка  "Свадебная Жених в белом , Невеста в Розовом </t>
  </si>
  <si>
    <r>
      <t xml:space="preserve">Заносите   количество  только в синие  ячейки . </t>
    </r>
    <r>
      <rPr>
        <sz val="12"/>
        <rFont val="Calibri"/>
        <family val="2"/>
        <charset val="204"/>
      </rPr>
      <t>Остальные ячейки защищены от изменений</t>
    </r>
  </si>
  <si>
    <t>Поющая и Бегающая Игрушка 3D FACE   Собачка</t>
  </si>
  <si>
    <t>Цена РУБЛЬ шт.</t>
  </si>
  <si>
    <t>Цена РУБЛЬ набор</t>
  </si>
  <si>
    <t>Цена РУБЛЬ лист.</t>
  </si>
  <si>
    <t>Сумма  ( в рублях)</t>
  </si>
  <si>
    <r>
      <t>Заносите количество в ячейки</t>
    </r>
    <r>
      <rPr>
        <b/>
        <sz val="12"/>
        <color rgb="FF0070C0"/>
        <rFont val="Calibri"/>
        <family val="2"/>
        <charset val="204"/>
        <scheme val="minor"/>
      </rPr>
      <t xml:space="preserve">  синего цвета,</t>
    </r>
    <r>
      <rPr>
        <b/>
        <sz val="12"/>
        <rFont val="Calibri"/>
        <family val="2"/>
        <charset val="204"/>
        <scheme val="minor"/>
      </rPr>
      <t xml:space="preserve"> сумма заказа в РУБЛЯХ  будет посчитана автоматически.Разместить заказ вы можете просто отправив, заполненную форму на наш email:  </t>
    </r>
    <r>
      <rPr>
        <b/>
        <sz val="12"/>
        <color theme="3" tint="0.39997558519241921"/>
        <rFont val="Calibri"/>
        <family val="2"/>
        <charset val="204"/>
        <scheme val="minor"/>
      </rPr>
      <t>cn.elco@gmail.com</t>
    </r>
  </si>
  <si>
    <t>Общий минимальный заказ  на сумму 38500 рублей</t>
  </si>
  <si>
    <t>сумма в РУБЛЯХ</t>
  </si>
  <si>
    <r>
      <t>Заносите количество в ячейки</t>
    </r>
    <r>
      <rPr>
        <b/>
        <sz val="12"/>
        <color rgb="FF0070C0"/>
        <rFont val="Calibri"/>
        <family val="2"/>
        <charset val="204"/>
        <scheme val="minor"/>
      </rPr>
      <t xml:space="preserve">  синего цвета,</t>
    </r>
    <r>
      <rPr>
        <b/>
        <sz val="12"/>
        <rFont val="Calibri"/>
        <family val="2"/>
        <charset val="204"/>
        <scheme val="minor"/>
      </rPr>
      <t xml:space="preserve"> сумма заказа в РУБЛЯХ будет посчитана автоматически.Разместить заказ вы можете просто отправив заполненную форму на наш email:  </t>
    </r>
    <r>
      <rPr>
        <b/>
        <sz val="12"/>
        <color theme="3" tint="0.39997558519241921"/>
        <rFont val="Calibri"/>
        <family val="2"/>
        <charset val="204"/>
        <scheme val="minor"/>
      </rPr>
      <t>cn.elco@gmail.com</t>
    </r>
  </si>
  <si>
    <t xml:space="preserve">Общий минимальный заказ  на сумму 38500 рублей </t>
  </si>
  <si>
    <t>492</t>
  </si>
  <si>
    <r>
      <t>Заносите количество в ячейки</t>
    </r>
    <r>
      <rPr>
        <b/>
        <sz val="12"/>
        <color rgb="FF0070C0"/>
        <rFont val="Calibri"/>
        <family val="2"/>
        <charset val="204"/>
        <scheme val="minor"/>
      </rPr>
      <t xml:space="preserve">  синего цвета,</t>
    </r>
    <r>
      <rPr>
        <b/>
        <sz val="12"/>
        <rFont val="Calibri"/>
        <family val="2"/>
        <charset val="204"/>
        <scheme val="minor"/>
      </rPr>
      <t xml:space="preserve"> сумма заказа в РУБЛЯХ  будет посчитана автоматически.Разместить заказ вы можете просто отправив заполненную форму на наш email:  </t>
    </r>
    <r>
      <rPr>
        <b/>
        <sz val="12"/>
        <color theme="3" tint="0.39997558519241921"/>
        <rFont val="Calibri"/>
        <family val="2"/>
        <charset val="204"/>
        <scheme val="minor"/>
      </rPr>
      <t>cn.elco@gmail.com</t>
    </r>
  </si>
  <si>
    <t>60</t>
  </si>
  <si>
    <t xml:space="preserve"> С уважением , Трушина Светлана 
 E-mail: cn.elco@gmail.com 
 www.elco-adv.com 
 Skype: sveta2422  
 Телефон : +86-147-099-91091  
</t>
  </si>
  <si>
    <t>Сумма (В РУБЛЯХ)</t>
  </si>
  <si>
    <t>сумма   в РУБЛЯХ</t>
  </si>
  <si>
    <r>
      <t>Заносите количество в ячейки</t>
    </r>
    <r>
      <rPr>
        <b/>
        <sz val="12"/>
        <color rgb="FF0070C0"/>
        <rFont val="Calibri"/>
        <family val="2"/>
        <charset val="204"/>
        <scheme val="minor"/>
      </rPr>
      <t xml:space="preserve">  синего цвета,</t>
    </r>
    <r>
      <rPr>
        <b/>
        <sz val="12"/>
        <rFont val="Calibri"/>
        <family val="2"/>
        <charset val="204"/>
        <scheme val="minor"/>
      </rPr>
      <t xml:space="preserve"> сумма заказа в РУБЛЯХ будет посчитана автоматически.Разместить заказ вы можете отправив заполненную форму на наш email:  </t>
    </r>
    <r>
      <rPr>
        <b/>
        <sz val="12"/>
        <color theme="3" tint="0.39997558519241921"/>
        <rFont val="Calibri"/>
        <family val="2"/>
        <charset val="204"/>
        <scheme val="minor"/>
      </rPr>
      <t>cn.elco@gmail.com</t>
    </r>
  </si>
  <si>
    <t>ИТОГО в РУБЛЯХ</t>
  </si>
  <si>
    <t xml:space="preserve">С уважением , Трушина Светлана 
 E-mail: cn.elco@gmail.com 
 www.elco-adv.com 
 Skype: sveta2422  
 Телефон : +86-147-099-91091  
</t>
  </si>
  <si>
    <t xml:space="preserve">  Общий минимальный заказ  на сумму 38500 рублей
  </t>
  </si>
  <si>
    <t>Игрушка 3D FACE 17 см "Козленок"</t>
  </si>
  <si>
    <t>Минимальный заказ 5 шт.</t>
  </si>
  <si>
    <t>Игрушка 3D FACE  10-12 см "Пикачу"</t>
  </si>
  <si>
    <t>3D FACE Игрушка-брелок 6 см "Коржик"/ Двойной Коржик-Элмо</t>
  </si>
  <si>
    <t xml:space="preserve">МИНИМАЛЬНЫЙ ЗАКАЗ оборудования и Игрушек 3D FACE на сумму 38500 рублей ( включая оборудование) . Если оборудование не требуется, сумма минимального заказа рассчитывается индивидуально </t>
  </si>
  <si>
    <t>и просчитывает сумму  к оплате  в рублях  на сегодняшний день .</t>
  </si>
  <si>
    <t>Цены  в  прайс -листе   действительны при отгрузке  из  РОССИИ ( г.Новосибирск)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</si>
</sst>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\-#,##0\ "/>
  </numFmts>
  <fonts count="32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color theme="3" tint="0.3999755851924192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</font>
    <font>
      <u/>
      <sz val="12"/>
      <color theme="10"/>
      <name val="宋体"/>
      <charset val="134"/>
    </font>
    <font>
      <b/>
      <sz val="12"/>
      <name val="Calibri"/>
      <family val="2"/>
      <charset val="204"/>
    </font>
    <font>
      <sz val="12"/>
      <color rgb="FFFF0000"/>
      <name val="Calibri"/>
      <family val="2"/>
      <charset val="204"/>
      <scheme val="minor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rgb="FFFFFFFF"/>
      <name val="Calibri"/>
      <family val="2"/>
      <charset val="204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rgb="FF000000"/>
      </patternFill>
    </fill>
  </fills>
  <borders count="56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rgb="FF000000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medium">
        <color auto="1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37">
    <xf numFmtId="0" fontId="0" fillId="0" borderId="0"/>
    <xf numFmtId="0" fontId="3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167">
    <xf numFmtId="0" fontId="0" fillId="0" borderId="0" xfId="0"/>
    <xf numFmtId="0" fontId="4" fillId="0" borderId="6" xfId="1" applyFont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 wrapText="1"/>
    </xf>
    <xf numFmtId="0" fontId="8" fillId="0" borderId="12" xfId="1" applyFont="1" applyFill="1" applyBorder="1" applyAlignment="1">
      <alignment vertical="center" wrapText="1"/>
    </xf>
    <xf numFmtId="0" fontId="8" fillId="0" borderId="13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horizontal="left" vertical="center" wrapText="1"/>
    </xf>
    <xf numFmtId="0" fontId="7" fillId="0" borderId="13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vertical="center" wrapText="1"/>
    </xf>
    <xf numFmtId="0" fontId="7" fillId="0" borderId="13" xfId="1" applyFont="1" applyFill="1" applyBorder="1" applyAlignment="1">
      <alignment vertical="center" wrapText="1"/>
    </xf>
    <xf numFmtId="0" fontId="8" fillId="2" borderId="12" xfId="1" applyFont="1" applyFill="1" applyBorder="1">
      <alignment vertical="center"/>
    </xf>
    <xf numFmtId="2" fontId="9" fillId="3" borderId="13" xfId="1" applyNumberFormat="1" applyFont="1" applyFill="1" applyBorder="1" applyAlignment="1" applyProtection="1">
      <alignment horizontal="center" vertical="center" wrapText="1"/>
      <protection locked="0"/>
    </xf>
    <xf numFmtId="0" fontId="8" fillId="2" borderId="12" xfId="1" applyFont="1" applyFill="1" applyBorder="1" applyAlignment="1">
      <alignment vertical="center" wrapText="1"/>
    </xf>
    <xf numFmtId="1" fontId="9" fillId="3" borderId="13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19" xfId="1" applyFont="1" applyFill="1" applyBorder="1">
      <alignment vertical="center"/>
    </xf>
    <xf numFmtId="164" fontId="12" fillId="0" borderId="20" xfId="1" applyNumberFormat="1" applyFont="1" applyFill="1" applyBorder="1" applyAlignment="1">
      <alignment horizontal="center" vertical="center" wrapText="1"/>
    </xf>
    <xf numFmtId="2" fontId="12" fillId="0" borderId="21" xfId="1" applyNumberFormat="1" applyFont="1" applyFill="1" applyBorder="1" applyAlignment="1">
      <alignment horizontal="center" vertical="center" wrapText="1"/>
    </xf>
    <xf numFmtId="0" fontId="11" fillId="0" borderId="19" xfId="1" applyFont="1" applyFill="1" applyBorder="1" applyAlignment="1">
      <alignment vertical="center" wrapText="1"/>
    </xf>
    <xf numFmtId="1" fontId="12" fillId="0" borderId="20" xfId="1" applyNumberFormat="1" applyFont="1" applyFill="1" applyBorder="1" applyAlignment="1">
      <alignment horizontal="center" vertical="center" wrapText="1"/>
    </xf>
    <xf numFmtId="0" fontId="8" fillId="0" borderId="26" xfId="1" applyFont="1" applyFill="1" applyBorder="1" applyAlignment="1">
      <alignment horizontal="center" vertical="center" wrapText="1"/>
    </xf>
    <xf numFmtId="0" fontId="8" fillId="2" borderId="14" xfId="1" applyFont="1" applyFill="1" applyBorder="1" applyAlignment="1">
      <alignment vertical="center" wrapText="1"/>
    </xf>
    <xf numFmtId="1" fontId="9" fillId="3" borderId="26" xfId="1" applyNumberFormat="1" applyFont="1" applyFill="1" applyBorder="1" applyAlignment="1" applyProtection="1">
      <alignment horizontal="center" vertical="center" wrapText="1"/>
      <protection locked="0"/>
    </xf>
    <xf numFmtId="2" fontId="12" fillId="0" borderId="31" xfId="1" applyNumberFormat="1" applyFont="1" applyFill="1" applyBorder="1" applyAlignment="1">
      <alignment horizontal="center" vertical="center" wrapText="1"/>
    </xf>
    <xf numFmtId="0" fontId="8" fillId="0" borderId="29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11" fillId="0" borderId="0" xfId="1" applyFont="1" applyFill="1" applyBorder="1">
      <alignment vertical="center"/>
    </xf>
    <xf numFmtId="1" fontId="12" fillId="0" borderId="0" xfId="1" applyNumberFormat="1" applyFont="1" applyFill="1" applyBorder="1" applyAlignment="1">
      <alignment horizontal="center" vertical="center" wrapText="1"/>
    </xf>
    <xf numFmtId="2" fontId="7" fillId="0" borderId="0" xfId="1" applyNumberFormat="1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8" fillId="0" borderId="12" xfId="1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10" fillId="0" borderId="34" xfId="0" applyFont="1" applyBorder="1" applyAlignment="1"/>
    <xf numFmtId="0" fontId="10" fillId="0" borderId="0" xfId="0" applyFont="1" applyAlignment="1"/>
    <xf numFmtId="0" fontId="2" fillId="0" borderId="7" xfId="0" applyFont="1" applyBorder="1" applyAlignment="1">
      <alignment horizontal="center" vertical="center"/>
    </xf>
    <xf numFmtId="0" fontId="10" fillId="0" borderId="11" xfId="0" applyFont="1" applyBorder="1" applyAlignment="1"/>
    <xf numFmtId="0" fontId="10" fillId="0" borderId="25" xfId="0" applyFont="1" applyBorder="1" applyAlignment="1"/>
    <xf numFmtId="0" fontId="2" fillId="0" borderId="18" xfId="0" applyFont="1" applyFill="1" applyBorder="1" applyAlignment="1"/>
    <xf numFmtId="0" fontId="10" fillId="0" borderId="11" xfId="0" applyFont="1" applyBorder="1" applyAlignment="1">
      <alignment wrapText="1"/>
    </xf>
    <xf numFmtId="2" fontId="24" fillId="0" borderId="21" xfId="1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8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left" vertical="center"/>
    </xf>
    <xf numFmtId="2" fontId="12" fillId="0" borderId="0" xfId="1" applyNumberFormat="1" applyFont="1" applyFill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7" fillId="0" borderId="52" xfId="0" applyFont="1" applyBorder="1" applyAlignment="1">
      <alignment vertical="center" wrapText="1"/>
    </xf>
    <xf numFmtId="0" fontId="7" fillId="0" borderId="51" xfId="0" applyFont="1" applyBorder="1" applyAlignment="1">
      <alignment vertical="center" wrapText="1"/>
    </xf>
    <xf numFmtId="0" fontId="8" fillId="0" borderId="52" xfId="0" applyFont="1" applyBorder="1" applyAlignment="1">
      <alignment vertical="center" wrapText="1"/>
    </xf>
    <xf numFmtId="0" fontId="8" fillId="4" borderId="52" xfId="0" applyFont="1" applyFill="1" applyBorder="1" applyAlignment="1">
      <alignment vertical="center" wrapText="1"/>
    </xf>
    <xf numFmtId="1" fontId="27" fillId="5" borderId="5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54" xfId="0" applyFont="1" applyBorder="1" applyAlignment="1">
      <alignment vertical="center"/>
    </xf>
    <xf numFmtId="1" fontId="12" fillId="0" borderId="2" xfId="0" applyNumberFormat="1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wrapText="1"/>
    </xf>
    <xf numFmtId="2" fontId="12" fillId="0" borderId="37" xfId="0" applyNumberFormat="1" applyFont="1" applyBorder="1" applyAlignment="1">
      <alignment horizontal="center" vertical="center" wrapText="1"/>
    </xf>
    <xf numFmtId="0" fontId="31" fillId="0" borderId="38" xfId="2" applyFont="1" applyBorder="1" applyAlignment="1">
      <alignment horizontal="center" vertical="center"/>
    </xf>
    <xf numFmtId="0" fontId="31" fillId="0" borderId="0" xfId="2" applyFont="1" applyAlignment="1">
      <alignment horizontal="center"/>
    </xf>
    <xf numFmtId="0" fontId="31" fillId="0" borderId="0" xfId="2" applyFont="1" applyAlignment="1">
      <alignment horizontal="center" vertical="center"/>
    </xf>
    <xf numFmtId="2" fontId="0" fillId="0" borderId="6" xfId="0" applyNumberFormat="1" applyBorder="1" applyAlignment="1">
      <alignment horizontal="center"/>
    </xf>
    <xf numFmtId="0" fontId="0" fillId="0" borderId="37" xfId="0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3" fillId="0" borderId="22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3" fillId="0" borderId="11" xfId="1" applyFill="1" applyBorder="1" applyAlignment="1">
      <alignment horizontal="center" vertical="center" wrapText="1"/>
    </xf>
    <xf numFmtId="0" fontId="3" fillId="0" borderId="18" xfId="1" applyFill="1" applyBorder="1" applyAlignment="1">
      <alignment horizontal="center" vertical="center" wrapText="1"/>
    </xf>
    <xf numFmtId="0" fontId="7" fillId="0" borderId="23" xfId="1" applyFont="1" applyFill="1" applyBorder="1" applyAlignment="1">
      <alignment horizontal="center" vertical="center" wrapText="1"/>
    </xf>
    <xf numFmtId="0" fontId="7" fillId="0" borderId="24" xfId="1" applyFont="1" applyFill="1" applyBorder="1" applyAlignment="1">
      <alignment horizontal="center" vertical="center" wrapText="1"/>
    </xf>
    <xf numFmtId="0" fontId="7" fillId="0" borderId="28" xfId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4" fillId="0" borderId="27" xfId="1" applyFont="1" applyFill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10" fillId="0" borderId="18" xfId="1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26" fillId="0" borderId="55" xfId="0" applyFont="1" applyBorder="1" applyAlignment="1">
      <alignment vertical="center"/>
    </xf>
    <xf numFmtId="0" fontId="26" fillId="0" borderId="53" xfId="0" applyFont="1" applyBorder="1" applyAlignment="1">
      <alignment vertical="center"/>
    </xf>
    <xf numFmtId="0" fontId="10" fillId="0" borderId="27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7" fillId="0" borderId="18" xfId="1" applyFont="1" applyFill="1" applyBorder="1" applyAlignment="1">
      <alignment horizontal="center" vertical="center" wrapText="1"/>
    </xf>
    <xf numFmtId="0" fontId="4" fillId="0" borderId="34" xfId="1" applyFont="1" applyBorder="1" applyAlignment="1">
      <alignment horizontal="center" vertical="center" wrapText="1"/>
    </xf>
    <xf numFmtId="0" fontId="4" fillId="0" borderId="22" xfId="1" applyFont="1" applyBorder="1" applyAlignment="1">
      <alignment horizontal="center" vertical="center" wrapText="1"/>
    </xf>
    <xf numFmtId="0" fontId="4" fillId="0" borderId="35" xfId="1" applyFont="1" applyBorder="1" applyAlignment="1">
      <alignment horizontal="center" vertical="center" wrapText="1"/>
    </xf>
    <xf numFmtId="0" fontId="7" fillId="0" borderId="25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30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2" fontId="4" fillId="0" borderId="27" xfId="1" applyNumberFormat="1" applyFont="1" applyFill="1" applyBorder="1" applyAlignment="1">
      <alignment horizontal="center" vertical="center" wrapText="1"/>
    </xf>
    <xf numFmtId="2" fontId="26" fillId="0" borderId="55" xfId="0" applyNumberFormat="1" applyFont="1" applyBorder="1" applyAlignment="1">
      <alignment horizontal="center" vertical="center" wrapText="1"/>
    </xf>
    <xf numFmtId="2" fontId="26" fillId="0" borderId="53" xfId="0" applyNumberFormat="1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3" fillId="0" borderId="5" xfId="1" applyBorder="1" applyAlignment="1">
      <alignment horizontal="center" vertical="center" wrapText="1"/>
    </xf>
    <xf numFmtId="0" fontId="26" fillId="0" borderId="55" xfId="0" applyFont="1" applyBorder="1" applyAlignment="1">
      <alignment vertical="center" wrapText="1"/>
    </xf>
    <xf numFmtId="0" fontId="26" fillId="0" borderId="53" xfId="0" applyFont="1" applyBorder="1" applyAlignment="1">
      <alignment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29" fillId="0" borderId="27" xfId="1" applyFont="1" applyFill="1" applyBorder="1" applyAlignment="1">
      <alignment horizontal="center" vertical="center" wrapText="1"/>
    </xf>
    <xf numFmtId="0" fontId="30" fillId="0" borderId="55" xfId="0" applyFont="1" applyBorder="1" applyAlignment="1">
      <alignment horizontal="center" vertical="center" wrapText="1"/>
    </xf>
    <xf numFmtId="0" fontId="30" fillId="0" borderId="53" xfId="0" applyFont="1" applyBorder="1" applyAlignment="1">
      <alignment horizontal="center" vertical="center" wrapText="1"/>
    </xf>
    <xf numFmtId="49" fontId="4" fillId="0" borderId="27" xfId="1" applyNumberFormat="1" applyFont="1" applyFill="1" applyBorder="1" applyAlignment="1">
      <alignment horizontal="center" vertical="center" wrapText="1"/>
    </xf>
    <xf numFmtId="0" fontId="28" fillId="0" borderId="22" xfId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vertical="center"/>
    </xf>
    <xf numFmtId="2" fontId="10" fillId="0" borderId="13" xfId="0" applyNumberFormat="1" applyFont="1" applyBorder="1" applyAlignment="1"/>
    <xf numFmtId="0" fontId="10" fillId="0" borderId="41" xfId="0" applyFont="1" applyBorder="1" applyAlignment="1"/>
    <xf numFmtId="0" fontId="10" fillId="0" borderId="42" xfId="0" applyFont="1" applyBorder="1" applyAlignment="1"/>
    <xf numFmtId="2" fontId="10" fillId="0" borderId="20" xfId="0" applyNumberFormat="1" applyFont="1" applyBorder="1" applyAlignment="1"/>
    <xf numFmtId="0" fontId="0" fillId="0" borderId="43" xfId="0" applyBorder="1" applyAlignment="1"/>
    <xf numFmtId="0" fontId="0" fillId="0" borderId="44" xfId="0" applyBorder="1" applyAlignment="1"/>
    <xf numFmtId="0" fontId="10" fillId="0" borderId="22" xfId="0" applyFont="1" applyBorder="1" applyAlignment="1">
      <alignment vertical="center" wrapText="1"/>
    </xf>
    <xf numFmtId="0" fontId="10" fillId="0" borderId="22" xfId="0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0" fillId="0" borderId="22" xfId="0" applyFont="1" applyBorder="1" applyAlignment="1" applyProtection="1">
      <protection locked="0"/>
    </xf>
    <xf numFmtId="0" fontId="10" fillId="0" borderId="35" xfId="0" applyFont="1" applyBorder="1" applyAlignment="1" applyProtection="1">
      <protection locked="0"/>
    </xf>
    <xf numFmtId="0" fontId="2" fillId="0" borderId="9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2" fontId="10" fillId="0" borderId="41" xfId="0" applyNumberFormat="1" applyFont="1" applyBorder="1" applyAlignment="1"/>
    <xf numFmtId="2" fontId="10" fillId="0" borderId="42" xfId="0" applyNumberFormat="1" applyFont="1" applyBorder="1" applyAlignment="1"/>
    <xf numFmtId="2" fontId="2" fillId="0" borderId="13" xfId="0" applyNumberFormat="1" applyFont="1" applyBorder="1" applyAlignment="1">
      <alignment horizontal="right"/>
    </xf>
    <xf numFmtId="0" fontId="0" fillId="0" borderId="41" xfId="0" applyBorder="1" applyAlignment="1">
      <alignment horizontal="right"/>
    </xf>
    <xf numFmtId="0" fontId="0" fillId="0" borderId="42" xfId="0" applyBorder="1" applyAlignment="1">
      <alignment horizontal="right"/>
    </xf>
    <xf numFmtId="0" fontId="4" fillId="0" borderId="38" xfId="0" applyFont="1" applyFill="1" applyBorder="1" applyAlignment="1">
      <alignment horizontal="center" vertical="center" wrapText="1"/>
    </xf>
  </cellXfs>
  <cellStyles count="37">
    <cellStyle name="Гиперссылка" xfId="2" builtinId="8"/>
    <cellStyle name="Обычный" xfId="0" builtinId="0"/>
    <cellStyle name="Обычный 2" xfId="1"/>
    <cellStyle name="Открывавшаяся гиперссылка" xfId="3" builtinId="9" hidden="1"/>
    <cellStyle name="Открывавшаяся гиперссылка" xfId="4" builtinId="9" hidden="1"/>
    <cellStyle name="Открывавшаяся гиперссылка" xfId="5" builtinId="9" hidden="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  <cellStyle name="Открывавшаяся гиперссылка" xfId="15" builtinId="9" hidden="1"/>
    <cellStyle name="Открывавшаяся гиперссылка" xfId="16" builtinId="9" hidden="1"/>
    <cellStyle name="Открывавшаяся гиперссылка" xfId="17" builtinId="9" hidden="1"/>
    <cellStyle name="Открывавшаяся гиперссылка" xfId="18" builtinId="9" hidden="1"/>
    <cellStyle name="Открывавшаяся гиперссылка" xfId="19" builtinId="9" hidden="1"/>
    <cellStyle name="Открывавшаяся гиперссылка" xfId="20" builtinId="9" hidden="1"/>
    <cellStyle name="Открывавшаяся гиперссылка" xfId="21" builtinId="9" hidden="1"/>
    <cellStyle name="Открывавшаяся гиперссылка" xfId="22" builtinId="9" hidden="1"/>
    <cellStyle name="Открывавшаяся гиперссылка" xfId="23" builtinId="9" hidden="1"/>
    <cellStyle name="Открывавшаяся гиперссылка" xfId="24" builtinId="9" hidden="1"/>
    <cellStyle name="Открывавшаяся гиперссылка" xfId="25" builtinId="9" hidden="1"/>
    <cellStyle name="Открывавшаяся гиперссылка" xfId="26" builtinId="9" hidden="1"/>
    <cellStyle name="Открывавшаяся гиперссылка" xfId="27" builtinId="9" hidden="1"/>
    <cellStyle name="Открывавшаяся гиперссылка" xfId="28" builtinId="9" hidden="1"/>
    <cellStyle name="Открывавшаяся гиперссылка" xfId="29" builtinId="9" hidden="1"/>
    <cellStyle name="Открывавшаяся гиперссылка" xfId="30" builtinId="9" hidden="1"/>
    <cellStyle name="Открывавшаяся гиперссылка" xfId="31" builtinId="9" hidden="1"/>
    <cellStyle name="Открывавшаяся гиперссылка" xfId="32" builtinId="9" hidden="1"/>
    <cellStyle name="Открывавшаяся гиперссылка" xfId="33" builtinId="9" hidden="1"/>
    <cellStyle name="Открывавшаяся гиперссылка" xfId="34" builtinId="9" hidden="1"/>
    <cellStyle name="Открывавшаяся гиперссылка" xfId="35" builtinId="9" hidden="1"/>
    <cellStyle name="Открывавшаяся гиперссылка" xfId="36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2.jpg"/><Relationship Id="rId12" Type="http://schemas.openxmlformats.org/officeDocument/2006/relationships/image" Target="../media/image13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" Type="http://schemas.openxmlformats.org/officeDocument/2006/relationships/image" Target="../media/image2.jpg"/><Relationship Id="rId2" Type="http://schemas.openxmlformats.org/officeDocument/2006/relationships/image" Target="../media/image3.jpg"/><Relationship Id="rId3" Type="http://schemas.openxmlformats.org/officeDocument/2006/relationships/image" Target="../media/image4.jpg"/><Relationship Id="rId4" Type="http://schemas.openxmlformats.org/officeDocument/2006/relationships/image" Target="../media/image5.jpg"/><Relationship Id="rId5" Type="http://schemas.openxmlformats.org/officeDocument/2006/relationships/image" Target="../media/image6.jpg"/><Relationship Id="rId6" Type="http://schemas.openxmlformats.org/officeDocument/2006/relationships/image" Target="../media/image7.jpg"/><Relationship Id="rId7" Type="http://schemas.openxmlformats.org/officeDocument/2006/relationships/image" Target="../media/image8.jpg"/><Relationship Id="rId8" Type="http://schemas.openxmlformats.org/officeDocument/2006/relationships/image" Target="../media/image9.JPG"/><Relationship Id="rId9" Type="http://schemas.openxmlformats.org/officeDocument/2006/relationships/image" Target="../media/image10.jpg"/><Relationship Id="rId10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jpeg"/><Relationship Id="rId20" Type="http://schemas.openxmlformats.org/officeDocument/2006/relationships/image" Target="../media/image35.jpeg"/><Relationship Id="rId21" Type="http://schemas.openxmlformats.org/officeDocument/2006/relationships/image" Target="../media/image36.jpeg"/><Relationship Id="rId22" Type="http://schemas.openxmlformats.org/officeDocument/2006/relationships/image" Target="../media/image37.jpeg"/><Relationship Id="rId23" Type="http://schemas.openxmlformats.org/officeDocument/2006/relationships/image" Target="../media/image38.jpeg"/><Relationship Id="rId24" Type="http://schemas.openxmlformats.org/officeDocument/2006/relationships/image" Target="../media/image39.jpeg"/><Relationship Id="rId25" Type="http://schemas.openxmlformats.org/officeDocument/2006/relationships/image" Target="../media/image40.jpeg"/><Relationship Id="rId26" Type="http://schemas.openxmlformats.org/officeDocument/2006/relationships/image" Target="../media/image41.jpeg"/><Relationship Id="rId27" Type="http://schemas.openxmlformats.org/officeDocument/2006/relationships/image" Target="../media/image42.jpeg"/><Relationship Id="rId28" Type="http://schemas.openxmlformats.org/officeDocument/2006/relationships/image" Target="../media/image43.jpg"/><Relationship Id="rId29" Type="http://schemas.openxmlformats.org/officeDocument/2006/relationships/image" Target="../media/image44.jpeg"/><Relationship Id="rId30" Type="http://schemas.openxmlformats.org/officeDocument/2006/relationships/image" Target="../media/image45.jpeg"/><Relationship Id="rId31" Type="http://schemas.openxmlformats.org/officeDocument/2006/relationships/image" Target="../media/image46.jpeg"/><Relationship Id="rId10" Type="http://schemas.openxmlformats.org/officeDocument/2006/relationships/image" Target="../media/image25.jpeg"/><Relationship Id="rId11" Type="http://schemas.openxmlformats.org/officeDocument/2006/relationships/image" Target="../media/image26.jpeg"/><Relationship Id="rId12" Type="http://schemas.openxmlformats.org/officeDocument/2006/relationships/image" Target="../media/image27.jpeg"/><Relationship Id="rId13" Type="http://schemas.openxmlformats.org/officeDocument/2006/relationships/image" Target="../media/image28.jpeg"/><Relationship Id="rId14" Type="http://schemas.openxmlformats.org/officeDocument/2006/relationships/image" Target="../media/image29.jpeg"/><Relationship Id="rId15" Type="http://schemas.openxmlformats.org/officeDocument/2006/relationships/image" Target="../media/image30.jpeg"/><Relationship Id="rId16" Type="http://schemas.openxmlformats.org/officeDocument/2006/relationships/image" Target="../media/image31.jpeg"/><Relationship Id="rId17" Type="http://schemas.openxmlformats.org/officeDocument/2006/relationships/image" Target="../media/image32.jpeg"/><Relationship Id="rId18" Type="http://schemas.openxmlformats.org/officeDocument/2006/relationships/image" Target="../media/image33.jpeg"/><Relationship Id="rId19" Type="http://schemas.openxmlformats.org/officeDocument/2006/relationships/image" Target="../media/image34.jpeg"/><Relationship Id="rId1" Type="http://schemas.openxmlformats.org/officeDocument/2006/relationships/image" Target="../media/image16.jpg"/><Relationship Id="rId2" Type="http://schemas.openxmlformats.org/officeDocument/2006/relationships/image" Target="../media/image17.jpeg"/><Relationship Id="rId3" Type="http://schemas.openxmlformats.org/officeDocument/2006/relationships/image" Target="../media/image18.jpeg"/><Relationship Id="rId4" Type="http://schemas.openxmlformats.org/officeDocument/2006/relationships/image" Target="../media/image19.jpeg"/><Relationship Id="rId5" Type="http://schemas.openxmlformats.org/officeDocument/2006/relationships/image" Target="../media/image20.jpeg"/><Relationship Id="rId6" Type="http://schemas.openxmlformats.org/officeDocument/2006/relationships/image" Target="../media/image21.jpeg"/><Relationship Id="rId7" Type="http://schemas.openxmlformats.org/officeDocument/2006/relationships/image" Target="../media/image22.jpeg"/><Relationship Id="rId8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11" Type="http://schemas.openxmlformats.org/officeDocument/2006/relationships/image" Target="../media/image56.jpeg"/><Relationship Id="rId12" Type="http://schemas.openxmlformats.org/officeDocument/2006/relationships/image" Target="../media/image57.jpeg"/><Relationship Id="rId13" Type="http://schemas.openxmlformats.org/officeDocument/2006/relationships/image" Target="../media/image58.jpeg"/><Relationship Id="rId14" Type="http://schemas.openxmlformats.org/officeDocument/2006/relationships/image" Target="../media/image59.jpeg"/><Relationship Id="rId15" Type="http://schemas.openxmlformats.org/officeDocument/2006/relationships/image" Target="../media/image60.jpeg"/><Relationship Id="rId16" Type="http://schemas.openxmlformats.org/officeDocument/2006/relationships/image" Target="../media/image26.jpeg"/><Relationship Id="rId1" Type="http://schemas.openxmlformats.org/officeDocument/2006/relationships/image" Target="../media/image47.jpeg"/><Relationship Id="rId2" Type="http://schemas.openxmlformats.org/officeDocument/2006/relationships/image" Target="../media/image48.jpeg"/><Relationship Id="rId3" Type="http://schemas.openxmlformats.org/officeDocument/2006/relationships/image" Target="../media/image49.jpeg"/><Relationship Id="rId4" Type="http://schemas.openxmlformats.org/officeDocument/2006/relationships/image" Target="../media/image50.jpeg"/><Relationship Id="rId5" Type="http://schemas.openxmlformats.org/officeDocument/2006/relationships/image" Target="../media/image41.jpeg"/><Relationship Id="rId6" Type="http://schemas.openxmlformats.org/officeDocument/2006/relationships/image" Target="../media/image51.jpeg"/><Relationship Id="rId7" Type="http://schemas.openxmlformats.org/officeDocument/2006/relationships/image" Target="../media/image52.jpeg"/><Relationship Id="rId8" Type="http://schemas.openxmlformats.org/officeDocument/2006/relationships/image" Target="../media/image53.jpeg"/><Relationship Id="rId9" Type="http://schemas.openxmlformats.org/officeDocument/2006/relationships/image" Target="../media/image54.jpeg"/><Relationship Id="rId10" Type="http://schemas.openxmlformats.org/officeDocument/2006/relationships/image" Target="../media/image55.jpeg"/></Relationships>
</file>

<file path=xl/drawings/_rels/drawing5.xml.rels><?xml version="1.0" encoding="UTF-8" standalone="yes"?>
<Relationships xmlns="http://schemas.openxmlformats.org/package/2006/relationships"><Relationship Id="rId11" Type="http://schemas.openxmlformats.org/officeDocument/2006/relationships/image" Target="../media/image71.jpeg"/><Relationship Id="rId12" Type="http://schemas.openxmlformats.org/officeDocument/2006/relationships/image" Target="../media/image72.jpg"/><Relationship Id="rId1" Type="http://schemas.openxmlformats.org/officeDocument/2006/relationships/image" Target="../media/image61.jpeg"/><Relationship Id="rId2" Type="http://schemas.openxmlformats.org/officeDocument/2006/relationships/image" Target="../media/image62.jpeg"/><Relationship Id="rId3" Type="http://schemas.openxmlformats.org/officeDocument/2006/relationships/image" Target="../media/image63.jpeg"/><Relationship Id="rId4" Type="http://schemas.openxmlformats.org/officeDocument/2006/relationships/image" Target="../media/image64.jpeg"/><Relationship Id="rId5" Type="http://schemas.openxmlformats.org/officeDocument/2006/relationships/image" Target="../media/image65.jpeg"/><Relationship Id="rId6" Type="http://schemas.openxmlformats.org/officeDocument/2006/relationships/image" Target="../media/image66.jpeg"/><Relationship Id="rId7" Type="http://schemas.openxmlformats.org/officeDocument/2006/relationships/image" Target="../media/image67.jpeg"/><Relationship Id="rId8" Type="http://schemas.openxmlformats.org/officeDocument/2006/relationships/image" Target="../media/image68.jpeg"/><Relationship Id="rId9" Type="http://schemas.openxmlformats.org/officeDocument/2006/relationships/image" Target="../media/image69.jpeg"/><Relationship Id="rId10" Type="http://schemas.openxmlformats.org/officeDocument/2006/relationships/image" Target="../media/image70.jpe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81.jpeg"/><Relationship Id="rId20" Type="http://schemas.openxmlformats.org/officeDocument/2006/relationships/image" Target="../media/image92.jpeg"/><Relationship Id="rId21" Type="http://schemas.openxmlformats.org/officeDocument/2006/relationships/image" Target="../media/image93.jpeg"/><Relationship Id="rId22" Type="http://schemas.openxmlformats.org/officeDocument/2006/relationships/image" Target="../media/image94.jpeg"/><Relationship Id="rId23" Type="http://schemas.microsoft.com/office/2007/relationships/hdphoto" Target="../media/hdphoto1.wdp"/><Relationship Id="rId24" Type="http://schemas.openxmlformats.org/officeDocument/2006/relationships/image" Target="../media/image95.jpg"/><Relationship Id="rId10" Type="http://schemas.openxmlformats.org/officeDocument/2006/relationships/image" Target="../media/image82.jpeg"/><Relationship Id="rId11" Type="http://schemas.openxmlformats.org/officeDocument/2006/relationships/image" Target="../media/image83.jpeg"/><Relationship Id="rId12" Type="http://schemas.openxmlformats.org/officeDocument/2006/relationships/image" Target="../media/image84.jpeg"/><Relationship Id="rId13" Type="http://schemas.openxmlformats.org/officeDocument/2006/relationships/image" Target="../media/image85.jpeg"/><Relationship Id="rId14" Type="http://schemas.openxmlformats.org/officeDocument/2006/relationships/image" Target="../media/image86.jpeg"/><Relationship Id="rId15" Type="http://schemas.openxmlformats.org/officeDocument/2006/relationships/image" Target="../media/image87.jpeg"/><Relationship Id="rId16" Type="http://schemas.openxmlformats.org/officeDocument/2006/relationships/image" Target="../media/image88.jpg"/><Relationship Id="rId17" Type="http://schemas.openxmlformats.org/officeDocument/2006/relationships/image" Target="../media/image89.jpeg"/><Relationship Id="rId18" Type="http://schemas.openxmlformats.org/officeDocument/2006/relationships/image" Target="../media/image90.jpeg"/><Relationship Id="rId19" Type="http://schemas.openxmlformats.org/officeDocument/2006/relationships/image" Target="../media/image91.jpeg"/><Relationship Id="rId1" Type="http://schemas.openxmlformats.org/officeDocument/2006/relationships/image" Target="../media/image73.jpeg"/><Relationship Id="rId2" Type="http://schemas.openxmlformats.org/officeDocument/2006/relationships/image" Target="../media/image74.jpeg"/><Relationship Id="rId3" Type="http://schemas.openxmlformats.org/officeDocument/2006/relationships/image" Target="../media/image75.jpeg"/><Relationship Id="rId4" Type="http://schemas.openxmlformats.org/officeDocument/2006/relationships/image" Target="../media/image76.jpeg"/><Relationship Id="rId5" Type="http://schemas.openxmlformats.org/officeDocument/2006/relationships/image" Target="../media/image77.jpeg"/><Relationship Id="rId6" Type="http://schemas.openxmlformats.org/officeDocument/2006/relationships/image" Target="../media/image78.jpeg"/><Relationship Id="rId7" Type="http://schemas.openxmlformats.org/officeDocument/2006/relationships/image" Target="../media/image79.jpeg"/><Relationship Id="rId8" Type="http://schemas.openxmlformats.org/officeDocument/2006/relationships/image" Target="../media/image80.jpeg"/></Relationships>
</file>

<file path=xl/drawings/_rels/drawing7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06.jpeg"/><Relationship Id="rId12" Type="http://schemas.openxmlformats.org/officeDocument/2006/relationships/image" Target="../media/image107.jpeg"/><Relationship Id="rId1" Type="http://schemas.openxmlformats.org/officeDocument/2006/relationships/image" Target="../media/image96.jpeg"/><Relationship Id="rId2" Type="http://schemas.openxmlformats.org/officeDocument/2006/relationships/image" Target="../media/image97.jpeg"/><Relationship Id="rId3" Type="http://schemas.openxmlformats.org/officeDocument/2006/relationships/image" Target="../media/image98.jpeg"/><Relationship Id="rId4" Type="http://schemas.openxmlformats.org/officeDocument/2006/relationships/image" Target="../media/image99.jpeg"/><Relationship Id="rId5" Type="http://schemas.openxmlformats.org/officeDocument/2006/relationships/image" Target="../media/image100.jpeg"/><Relationship Id="rId6" Type="http://schemas.openxmlformats.org/officeDocument/2006/relationships/image" Target="../media/image101.jpeg"/><Relationship Id="rId7" Type="http://schemas.openxmlformats.org/officeDocument/2006/relationships/image" Target="../media/image102.jpeg"/><Relationship Id="rId8" Type="http://schemas.openxmlformats.org/officeDocument/2006/relationships/image" Target="../media/image103.jpeg"/><Relationship Id="rId9" Type="http://schemas.openxmlformats.org/officeDocument/2006/relationships/image" Target="../media/image104.jpeg"/><Relationship Id="rId10" Type="http://schemas.openxmlformats.org/officeDocument/2006/relationships/image" Target="../media/image10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1581150</xdr:colOff>
      <xdr:row>0</xdr:row>
      <xdr:rowOff>628650</xdr:rowOff>
    </xdr:to>
    <xdr:grpSp>
      <xdr:nvGrpSpPr>
        <xdr:cNvPr id="5" name="Group 1"/>
        <xdr:cNvGrpSpPr>
          <a:grpSpLocks/>
        </xdr:cNvGrpSpPr>
      </xdr:nvGrpSpPr>
      <xdr:grpSpPr bwMode="auto">
        <a:xfrm>
          <a:off x="0" y="0"/>
          <a:ext cx="1581150" cy="628650"/>
          <a:chOff x="108723675" y="109482600"/>
          <a:chExt cx="1170000" cy="474273"/>
        </a:xfrm>
      </xdr:grpSpPr>
      <xdr:pic>
        <xdr:nvPicPr>
          <xdr:cNvPr id="6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Text Box 3"/>
          <xdr:cNvSpPr txBox="1">
            <a:spLocks noChangeArrowheads="1"/>
          </xdr:cNvSpPr>
        </xdr:nvSpPr>
        <xdr:spPr bwMode="auto">
          <a:xfrm>
            <a:off x="109245241" y="109576017"/>
            <a:ext cx="648434" cy="323368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</xdr:row>
      <xdr:rowOff>12700</xdr:rowOff>
    </xdr:from>
    <xdr:to>
      <xdr:col>0</xdr:col>
      <xdr:colOff>1282700</xdr:colOff>
      <xdr:row>5</xdr:row>
      <xdr:rowOff>0</xdr:rowOff>
    </xdr:to>
    <xdr:pic>
      <xdr:nvPicPr>
        <xdr:cNvPr id="17" name="Изображение 16" descr="zayka_pesnya_600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235200"/>
          <a:ext cx="1244600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50800</xdr:rowOff>
    </xdr:from>
    <xdr:to>
      <xdr:col>0</xdr:col>
      <xdr:colOff>1244600</xdr:colOff>
      <xdr:row>19</xdr:row>
      <xdr:rowOff>0</xdr:rowOff>
    </xdr:to>
    <xdr:pic>
      <xdr:nvPicPr>
        <xdr:cNvPr id="22" name="Изображение 21" descr="superman_600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83500"/>
          <a:ext cx="1168400" cy="11684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12</xdr:row>
      <xdr:rowOff>152400</xdr:rowOff>
    </xdr:from>
    <xdr:to>
      <xdr:col>4</xdr:col>
      <xdr:colOff>1371600</xdr:colOff>
      <xdr:row>19</xdr:row>
      <xdr:rowOff>25400</xdr:rowOff>
    </xdr:to>
    <xdr:pic>
      <xdr:nvPicPr>
        <xdr:cNvPr id="23" name="Изображение 22" descr="kapitan_amerika_600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7607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38100</xdr:rowOff>
    </xdr:from>
    <xdr:to>
      <xdr:col>0</xdr:col>
      <xdr:colOff>1257300</xdr:colOff>
      <xdr:row>28</xdr:row>
      <xdr:rowOff>165100</xdr:rowOff>
    </xdr:to>
    <xdr:pic>
      <xdr:nvPicPr>
        <xdr:cNvPr id="24" name="Изображение 23" descr="batman_600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26600"/>
          <a:ext cx="1193800" cy="11938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23</xdr:row>
      <xdr:rowOff>38100</xdr:rowOff>
    </xdr:from>
    <xdr:to>
      <xdr:col>4</xdr:col>
      <xdr:colOff>1409700</xdr:colOff>
      <xdr:row>29</xdr:row>
      <xdr:rowOff>76200</xdr:rowOff>
    </xdr:to>
    <xdr:pic>
      <xdr:nvPicPr>
        <xdr:cNvPr id="25" name="Изображение 24" descr="ironman_600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0300" y="6172200"/>
          <a:ext cx="1282700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33</xdr:row>
      <xdr:rowOff>38100</xdr:rowOff>
    </xdr:from>
    <xdr:to>
      <xdr:col>0</xdr:col>
      <xdr:colOff>1231900</xdr:colOff>
      <xdr:row>38</xdr:row>
      <xdr:rowOff>88900</xdr:rowOff>
    </xdr:to>
    <xdr:pic>
      <xdr:nvPicPr>
        <xdr:cNvPr id="26" name="Изображение 25" descr="Minion_600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1607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43</xdr:row>
      <xdr:rowOff>38100</xdr:rowOff>
    </xdr:from>
    <xdr:to>
      <xdr:col>0</xdr:col>
      <xdr:colOff>1270000</xdr:colOff>
      <xdr:row>48</xdr:row>
      <xdr:rowOff>139700</xdr:rowOff>
    </xdr:to>
    <xdr:pic>
      <xdr:nvPicPr>
        <xdr:cNvPr id="27" name="Изображение 26" descr="barash_600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614400"/>
          <a:ext cx="1231900" cy="12319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32</xdr:row>
      <xdr:rowOff>98298</xdr:rowOff>
    </xdr:from>
    <xdr:to>
      <xdr:col>4</xdr:col>
      <xdr:colOff>1346199</xdr:colOff>
      <xdr:row>39</xdr:row>
      <xdr:rowOff>139699</xdr:rowOff>
    </xdr:to>
    <xdr:pic>
      <xdr:nvPicPr>
        <xdr:cNvPr id="29" name="Изображение 28" descr="IMG_5903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4400" y="11490198"/>
          <a:ext cx="1117599" cy="1489201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42</xdr:row>
      <xdr:rowOff>127000</xdr:rowOff>
    </xdr:from>
    <xdr:to>
      <xdr:col>4</xdr:col>
      <xdr:colOff>1384300</xdr:colOff>
      <xdr:row>48</xdr:row>
      <xdr:rowOff>114300</xdr:rowOff>
    </xdr:to>
    <xdr:pic>
      <xdr:nvPicPr>
        <xdr:cNvPr id="2" name="Изображение 1" descr="Mike_Vazovsky_600_bez1_elco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700" y="135255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88900</xdr:rowOff>
    </xdr:from>
    <xdr:to>
      <xdr:col>0</xdr:col>
      <xdr:colOff>1270000</xdr:colOff>
      <xdr:row>60</xdr:row>
      <xdr:rowOff>12700</xdr:rowOff>
    </xdr:to>
    <xdr:pic>
      <xdr:nvPicPr>
        <xdr:cNvPr id="3" name="Изображение 2" descr="sobachki_serdce_600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1300"/>
          <a:ext cx="1206500" cy="12065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</xdr:colOff>
      <xdr:row>62</xdr:row>
      <xdr:rowOff>101600</xdr:rowOff>
    </xdr:from>
    <xdr:to>
      <xdr:col>4</xdr:col>
      <xdr:colOff>1397000</xdr:colOff>
      <xdr:row>70</xdr:row>
      <xdr:rowOff>25400</xdr:rowOff>
    </xdr:to>
    <xdr:pic>
      <xdr:nvPicPr>
        <xdr:cNvPr id="7" name="Изображение 6" descr="Dalmatin_600_elco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600" y="17132300"/>
          <a:ext cx="1346200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127000</xdr:rowOff>
    </xdr:from>
    <xdr:to>
      <xdr:col>0</xdr:col>
      <xdr:colOff>1206500</xdr:colOff>
      <xdr:row>69</xdr:row>
      <xdr:rowOff>88900</xdr:rowOff>
    </xdr:to>
    <xdr:pic>
      <xdr:nvPicPr>
        <xdr:cNvPr id="8" name="Изображение 7" descr="zayka_na_ruku_600_elco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51000"/>
          <a:ext cx="1206500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53</xdr:row>
      <xdr:rowOff>50800</xdr:rowOff>
    </xdr:from>
    <xdr:to>
      <xdr:col>4</xdr:col>
      <xdr:colOff>1346200</xdr:colOff>
      <xdr:row>60</xdr:row>
      <xdr:rowOff>38100</xdr:rowOff>
    </xdr:to>
    <xdr:pic>
      <xdr:nvPicPr>
        <xdr:cNvPr id="9" name="Изображение 8" descr="zayka_klubnichka_600_bez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600" y="12534900"/>
          <a:ext cx="1231900" cy="1320800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3</xdr:row>
      <xdr:rowOff>114300</xdr:rowOff>
    </xdr:from>
    <xdr:to>
      <xdr:col>4</xdr:col>
      <xdr:colOff>1409700</xdr:colOff>
      <xdr:row>5</xdr:row>
      <xdr:rowOff>177800</xdr:rowOff>
    </xdr:to>
    <xdr:pic>
      <xdr:nvPicPr>
        <xdr:cNvPr id="19" name="Изображение 18" descr="soba_pesnya_600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200" y="1384300"/>
          <a:ext cx="1320800" cy="1320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257175</xdr:rowOff>
    </xdr:from>
    <xdr:to>
      <xdr:col>0</xdr:col>
      <xdr:colOff>1219200</xdr:colOff>
      <xdr:row>8</xdr:row>
      <xdr:rowOff>38700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533525"/>
          <a:ext cx="1152525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85724</xdr:colOff>
      <xdr:row>33</xdr:row>
      <xdr:rowOff>276225</xdr:rowOff>
    </xdr:from>
    <xdr:to>
      <xdr:col>4</xdr:col>
      <xdr:colOff>1381724</xdr:colOff>
      <xdr:row>40</xdr:row>
      <xdr:rowOff>124425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4" y="80867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33</xdr:row>
      <xdr:rowOff>219075</xdr:rowOff>
    </xdr:from>
    <xdr:to>
      <xdr:col>0</xdr:col>
      <xdr:colOff>1381724</xdr:colOff>
      <xdr:row>40</xdr:row>
      <xdr:rowOff>67275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80295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43</xdr:row>
      <xdr:rowOff>266700</xdr:rowOff>
    </xdr:from>
    <xdr:to>
      <xdr:col>0</xdr:col>
      <xdr:colOff>1381724</xdr:colOff>
      <xdr:row>50</xdr:row>
      <xdr:rowOff>114900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100965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85724</xdr:colOff>
      <xdr:row>43</xdr:row>
      <xdr:rowOff>238125</xdr:rowOff>
    </xdr:from>
    <xdr:to>
      <xdr:col>4</xdr:col>
      <xdr:colOff>1381724</xdr:colOff>
      <xdr:row>50</xdr:row>
      <xdr:rowOff>86325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4" y="100679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54</xdr:row>
      <xdr:rowOff>9525</xdr:rowOff>
    </xdr:from>
    <xdr:to>
      <xdr:col>0</xdr:col>
      <xdr:colOff>1362674</xdr:colOff>
      <xdr:row>60</xdr:row>
      <xdr:rowOff>162525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141827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53</xdr:row>
      <xdr:rowOff>276225</xdr:rowOff>
    </xdr:from>
    <xdr:to>
      <xdr:col>4</xdr:col>
      <xdr:colOff>1353150</xdr:colOff>
      <xdr:row>60</xdr:row>
      <xdr:rowOff>124425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41446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63</xdr:row>
      <xdr:rowOff>200025</xdr:rowOff>
    </xdr:from>
    <xdr:to>
      <xdr:col>0</xdr:col>
      <xdr:colOff>1400774</xdr:colOff>
      <xdr:row>70</xdr:row>
      <xdr:rowOff>48225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160877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63</xdr:row>
      <xdr:rowOff>257175</xdr:rowOff>
    </xdr:from>
    <xdr:to>
      <xdr:col>4</xdr:col>
      <xdr:colOff>1353150</xdr:colOff>
      <xdr:row>70</xdr:row>
      <xdr:rowOff>105375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61448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</xdr:row>
      <xdr:rowOff>180975</xdr:rowOff>
    </xdr:from>
    <xdr:to>
      <xdr:col>0</xdr:col>
      <xdr:colOff>1391250</xdr:colOff>
      <xdr:row>80</xdr:row>
      <xdr:rowOff>29175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0879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73</xdr:row>
      <xdr:rowOff>171450</xdr:rowOff>
    </xdr:from>
    <xdr:to>
      <xdr:col>4</xdr:col>
      <xdr:colOff>1353150</xdr:colOff>
      <xdr:row>80</xdr:row>
      <xdr:rowOff>19650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80784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83</xdr:row>
      <xdr:rowOff>133350</xdr:rowOff>
    </xdr:from>
    <xdr:to>
      <xdr:col>0</xdr:col>
      <xdr:colOff>1372200</xdr:colOff>
      <xdr:row>89</xdr:row>
      <xdr:rowOff>172050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00596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95249</xdr:colOff>
      <xdr:row>93</xdr:row>
      <xdr:rowOff>238124</xdr:rowOff>
    </xdr:from>
    <xdr:to>
      <xdr:col>4</xdr:col>
      <xdr:colOff>1391249</xdr:colOff>
      <xdr:row>100</xdr:row>
      <xdr:rowOff>86324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49" y="22183724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103</xdr:row>
      <xdr:rowOff>171450</xdr:rowOff>
    </xdr:from>
    <xdr:to>
      <xdr:col>4</xdr:col>
      <xdr:colOff>1391250</xdr:colOff>
      <xdr:row>110</xdr:row>
      <xdr:rowOff>19650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241363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113</xdr:row>
      <xdr:rowOff>190499</xdr:rowOff>
    </xdr:from>
    <xdr:to>
      <xdr:col>4</xdr:col>
      <xdr:colOff>1362674</xdr:colOff>
      <xdr:row>120</xdr:row>
      <xdr:rowOff>38699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4" y="26174699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93</xdr:row>
      <xdr:rowOff>228600</xdr:rowOff>
    </xdr:from>
    <xdr:to>
      <xdr:col>0</xdr:col>
      <xdr:colOff>1381725</xdr:colOff>
      <xdr:row>100</xdr:row>
      <xdr:rowOff>76800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742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113</xdr:row>
      <xdr:rowOff>171450</xdr:rowOff>
    </xdr:from>
    <xdr:to>
      <xdr:col>0</xdr:col>
      <xdr:colOff>1381725</xdr:colOff>
      <xdr:row>120</xdr:row>
      <xdr:rowOff>19650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61556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123</xdr:row>
      <xdr:rowOff>184150</xdr:rowOff>
    </xdr:from>
    <xdr:to>
      <xdr:col>4</xdr:col>
      <xdr:colOff>1454750</xdr:colOff>
      <xdr:row>130</xdr:row>
      <xdr:rowOff>19650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281495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133</xdr:row>
      <xdr:rowOff>190500</xdr:rowOff>
    </xdr:from>
    <xdr:to>
      <xdr:col>0</xdr:col>
      <xdr:colOff>1381725</xdr:colOff>
      <xdr:row>140</xdr:row>
      <xdr:rowOff>38700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02133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133</xdr:row>
      <xdr:rowOff>180975</xdr:rowOff>
    </xdr:from>
    <xdr:to>
      <xdr:col>4</xdr:col>
      <xdr:colOff>1372200</xdr:colOff>
      <xdr:row>140</xdr:row>
      <xdr:rowOff>29175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302037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190500</xdr:rowOff>
    </xdr:from>
    <xdr:to>
      <xdr:col>0</xdr:col>
      <xdr:colOff>1404000</xdr:colOff>
      <xdr:row>150</xdr:row>
      <xdr:rowOff>146700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32600"/>
          <a:ext cx="1404000" cy="1404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143</xdr:row>
      <xdr:rowOff>161925</xdr:rowOff>
    </xdr:from>
    <xdr:to>
      <xdr:col>4</xdr:col>
      <xdr:colOff>1400775</xdr:colOff>
      <xdr:row>150</xdr:row>
      <xdr:rowOff>10125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322040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153</xdr:row>
      <xdr:rowOff>200025</xdr:rowOff>
    </xdr:from>
    <xdr:to>
      <xdr:col>4</xdr:col>
      <xdr:colOff>1381725</xdr:colOff>
      <xdr:row>160</xdr:row>
      <xdr:rowOff>48225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342614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153</xdr:row>
      <xdr:rowOff>180975</xdr:rowOff>
    </xdr:from>
    <xdr:to>
      <xdr:col>0</xdr:col>
      <xdr:colOff>1391250</xdr:colOff>
      <xdr:row>160</xdr:row>
      <xdr:rowOff>29175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42423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103</xdr:row>
      <xdr:rowOff>206375</xdr:rowOff>
    </xdr:from>
    <xdr:to>
      <xdr:col>0</xdr:col>
      <xdr:colOff>1454750</xdr:colOff>
      <xdr:row>110</xdr:row>
      <xdr:rowOff>48225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24133175"/>
          <a:ext cx="1296000" cy="1289650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123</xdr:row>
      <xdr:rowOff>209549</xdr:rowOff>
    </xdr:from>
    <xdr:ext cx="1296000" cy="1296000"/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991224"/>
          <a:ext cx="1296000" cy="1296000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23</xdr:row>
      <xdr:rowOff>171449</xdr:rowOff>
    </xdr:from>
    <xdr:ext cx="1296000" cy="1296000"/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32204024"/>
          <a:ext cx="1296000" cy="1296000"/>
        </a:xfrm>
        <a:prstGeom prst="rect">
          <a:avLst/>
        </a:prstGeom>
      </xdr:spPr>
    </xdr:pic>
    <xdr:clientData/>
  </xdr:oneCellAnchor>
  <xdr:twoCellAnchor editAs="oneCell">
    <xdr:from>
      <xdr:col>4</xdr:col>
      <xdr:colOff>85725</xdr:colOff>
      <xdr:row>4</xdr:row>
      <xdr:rowOff>76200</xdr:rowOff>
    </xdr:from>
    <xdr:to>
      <xdr:col>4</xdr:col>
      <xdr:colOff>1381725</xdr:colOff>
      <xdr:row>8</xdr:row>
      <xdr:rowOff>162525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657350"/>
          <a:ext cx="1296000" cy="1296000"/>
        </a:xfrm>
        <a:prstGeom prst="rect">
          <a:avLst/>
        </a:prstGeom>
      </xdr:spPr>
    </xdr:pic>
    <xdr:clientData/>
  </xdr:twoCellAnchor>
  <xdr:oneCellAnchor>
    <xdr:from>
      <xdr:col>4</xdr:col>
      <xdr:colOff>241300</xdr:colOff>
      <xdr:row>83</xdr:row>
      <xdr:rowOff>190500</xdr:rowOff>
    </xdr:from>
    <xdr:ext cx="1296000" cy="1296000"/>
    <xdr:pic>
      <xdr:nvPicPr>
        <xdr:cNvPr id="44" name="Рисунок 41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0900" y="20078700"/>
          <a:ext cx="1296000" cy="1296000"/>
        </a:xfrm>
        <a:prstGeom prst="rect">
          <a:avLst/>
        </a:prstGeom>
      </xdr:spPr>
    </xdr:pic>
    <xdr:clientData/>
  </xdr:oneCellAnchor>
  <xdr:twoCellAnchor editAs="oneCell">
    <xdr:from>
      <xdr:col>4</xdr:col>
      <xdr:colOff>177800</xdr:colOff>
      <xdr:row>23</xdr:row>
      <xdr:rowOff>203200</xdr:rowOff>
    </xdr:from>
    <xdr:to>
      <xdr:col>4</xdr:col>
      <xdr:colOff>1473800</xdr:colOff>
      <xdr:row>30</xdr:row>
      <xdr:rowOff>51400</xdr:rowOff>
    </xdr:to>
    <xdr:pic>
      <xdr:nvPicPr>
        <xdr:cNvPr id="37" name="Рисунок 11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59563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164</xdr:row>
      <xdr:rowOff>0</xdr:rowOff>
    </xdr:from>
    <xdr:to>
      <xdr:col>0</xdr:col>
      <xdr:colOff>1461100</xdr:colOff>
      <xdr:row>170</xdr:row>
      <xdr:rowOff>38700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34417000"/>
          <a:ext cx="1296000" cy="1181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54</xdr:row>
      <xdr:rowOff>9525</xdr:rowOff>
    </xdr:from>
    <xdr:to>
      <xdr:col>4</xdr:col>
      <xdr:colOff>1381725</xdr:colOff>
      <xdr:row>60</xdr:row>
      <xdr:rowOff>67275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264509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</xdr:row>
      <xdr:rowOff>228600</xdr:rowOff>
    </xdr:from>
    <xdr:to>
      <xdr:col>0</xdr:col>
      <xdr:colOff>1334100</xdr:colOff>
      <xdr:row>20</xdr:row>
      <xdr:rowOff>13300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1242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23</xdr:row>
      <xdr:rowOff>247650</xdr:rowOff>
    </xdr:from>
    <xdr:to>
      <xdr:col>0</xdr:col>
      <xdr:colOff>1381725</xdr:colOff>
      <xdr:row>29</xdr:row>
      <xdr:rowOff>172050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2578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24</xdr:row>
      <xdr:rowOff>63500</xdr:rowOff>
    </xdr:from>
    <xdr:to>
      <xdr:col>4</xdr:col>
      <xdr:colOff>1518250</xdr:colOff>
      <xdr:row>30</xdr:row>
      <xdr:rowOff>114900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850" y="5041900"/>
          <a:ext cx="1296000" cy="1118200"/>
        </a:xfrm>
        <a:prstGeom prst="rect">
          <a:avLst/>
        </a:prstGeom>
      </xdr:spPr>
    </xdr:pic>
    <xdr:clientData/>
  </xdr:twoCellAnchor>
  <xdr:twoCellAnchor editAs="oneCell">
    <xdr:from>
      <xdr:col>4</xdr:col>
      <xdr:colOff>177800</xdr:colOff>
      <xdr:row>13</xdr:row>
      <xdr:rowOff>171450</xdr:rowOff>
    </xdr:from>
    <xdr:to>
      <xdr:col>4</xdr:col>
      <xdr:colOff>1473800</xdr:colOff>
      <xdr:row>19</xdr:row>
      <xdr:rowOff>133950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3168650"/>
          <a:ext cx="1296000" cy="1118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33</xdr:row>
      <xdr:rowOff>276225</xdr:rowOff>
    </xdr:from>
    <xdr:to>
      <xdr:col>0</xdr:col>
      <xdr:colOff>1353150</xdr:colOff>
      <xdr:row>40</xdr:row>
      <xdr:rowOff>22825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6300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83</xdr:row>
      <xdr:rowOff>219075</xdr:rowOff>
    </xdr:from>
    <xdr:to>
      <xdr:col>0</xdr:col>
      <xdr:colOff>1391250</xdr:colOff>
      <xdr:row>89</xdr:row>
      <xdr:rowOff>168875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96347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83</xdr:row>
      <xdr:rowOff>228600</xdr:rowOff>
    </xdr:from>
    <xdr:to>
      <xdr:col>4</xdr:col>
      <xdr:colOff>1372200</xdr:colOff>
      <xdr:row>89</xdr:row>
      <xdr:rowOff>165700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496443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74</xdr:row>
      <xdr:rowOff>9525</xdr:rowOff>
    </xdr:from>
    <xdr:to>
      <xdr:col>0</xdr:col>
      <xdr:colOff>1362675</xdr:colOff>
      <xdr:row>80</xdr:row>
      <xdr:rowOff>67275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54818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64</xdr:row>
      <xdr:rowOff>69850</xdr:rowOff>
    </xdr:from>
    <xdr:to>
      <xdr:col>4</xdr:col>
      <xdr:colOff>1429350</xdr:colOff>
      <xdr:row>70</xdr:row>
      <xdr:rowOff>108550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2950" y="15881350"/>
          <a:ext cx="1296000" cy="111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64</xdr:row>
      <xdr:rowOff>0</xdr:rowOff>
    </xdr:from>
    <xdr:to>
      <xdr:col>0</xdr:col>
      <xdr:colOff>1334100</xdr:colOff>
      <xdr:row>70</xdr:row>
      <xdr:rowOff>57750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48996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53</xdr:row>
      <xdr:rowOff>266700</xdr:rowOff>
    </xdr:from>
    <xdr:to>
      <xdr:col>0</xdr:col>
      <xdr:colOff>1391250</xdr:colOff>
      <xdr:row>60</xdr:row>
      <xdr:rowOff>26000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64223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73</xdr:row>
      <xdr:rowOff>276225</xdr:rowOff>
    </xdr:from>
    <xdr:to>
      <xdr:col>4</xdr:col>
      <xdr:colOff>1372200</xdr:colOff>
      <xdr:row>79</xdr:row>
      <xdr:rowOff>149825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454628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43</xdr:row>
      <xdr:rowOff>257175</xdr:rowOff>
    </xdr:from>
    <xdr:to>
      <xdr:col>4</xdr:col>
      <xdr:colOff>1400775</xdr:colOff>
      <xdr:row>49</xdr:row>
      <xdr:rowOff>168875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200691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43</xdr:row>
      <xdr:rowOff>266700</xdr:rowOff>
    </xdr:from>
    <xdr:to>
      <xdr:col>0</xdr:col>
      <xdr:colOff>1391250</xdr:colOff>
      <xdr:row>50</xdr:row>
      <xdr:rowOff>600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00787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</xdr:colOff>
      <xdr:row>4</xdr:row>
      <xdr:rowOff>25400</xdr:rowOff>
    </xdr:from>
    <xdr:to>
      <xdr:col>4</xdr:col>
      <xdr:colOff>1499200</xdr:colOff>
      <xdr:row>10</xdr:row>
      <xdr:rowOff>76800</xdr:rowOff>
    </xdr:to>
    <xdr:pic>
      <xdr:nvPicPr>
        <xdr:cNvPr id="65" name="Рисунок 5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2800" y="1397000"/>
          <a:ext cx="1296000" cy="111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168275</xdr:colOff>
      <xdr:row>4</xdr:row>
      <xdr:rowOff>76200</xdr:rowOff>
    </xdr:from>
    <xdr:to>
      <xdr:col>0</xdr:col>
      <xdr:colOff>1464275</xdr:colOff>
      <xdr:row>10</xdr:row>
      <xdr:rowOff>146650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9436100"/>
          <a:ext cx="1296000" cy="1137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13</xdr:row>
      <xdr:rowOff>276225</xdr:rowOff>
    </xdr:from>
    <xdr:to>
      <xdr:col>0</xdr:col>
      <xdr:colOff>1381725</xdr:colOff>
      <xdr:row>19</xdr:row>
      <xdr:rowOff>162525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8098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23</xdr:row>
      <xdr:rowOff>266700</xdr:rowOff>
    </xdr:from>
    <xdr:to>
      <xdr:col>0</xdr:col>
      <xdr:colOff>1404690</xdr:colOff>
      <xdr:row>30</xdr:row>
      <xdr:rowOff>26000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914900"/>
          <a:ext cx="129039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23</xdr:row>
      <xdr:rowOff>247650</xdr:rowOff>
    </xdr:from>
    <xdr:to>
      <xdr:col>4</xdr:col>
      <xdr:colOff>1381725</xdr:colOff>
      <xdr:row>30</xdr:row>
      <xdr:rowOff>6950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48958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</xdr:row>
      <xdr:rowOff>276225</xdr:rowOff>
    </xdr:from>
    <xdr:to>
      <xdr:col>4</xdr:col>
      <xdr:colOff>1391250</xdr:colOff>
      <xdr:row>10</xdr:row>
      <xdr:rowOff>48225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6953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33</xdr:row>
      <xdr:rowOff>276224</xdr:rowOff>
    </xdr:from>
    <xdr:to>
      <xdr:col>0</xdr:col>
      <xdr:colOff>1391250</xdr:colOff>
      <xdr:row>39</xdr:row>
      <xdr:rowOff>137124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77149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34</xdr:row>
      <xdr:rowOff>0</xdr:rowOff>
    </xdr:from>
    <xdr:to>
      <xdr:col>4</xdr:col>
      <xdr:colOff>1372200</xdr:colOff>
      <xdr:row>40</xdr:row>
      <xdr:rowOff>57750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76866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43</xdr:row>
      <xdr:rowOff>276225</xdr:rowOff>
    </xdr:from>
    <xdr:to>
      <xdr:col>0</xdr:col>
      <xdr:colOff>1353150</xdr:colOff>
      <xdr:row>49</xdr:row>
      <xdr:rowOff>175225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7917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43</xdr:row>
      <xdr:rowOff>266700</xdr:rowOff>
    </xdr:from>
    <xdr:to>
      <xdr:col>4</xdr:col>
      <xdr:colOff>1353150</xdr:colOff>
      <xdr:row>49</xdr:row>
      <xdr:rowOff>165700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97821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53</xdr:row>
      <xdr:rowOff>257175</xdr:rowOff>
    </xdr:from>
    <xdr:to>
      <xdr:col>0</xdr:col>
      <xdr:colOff>1343625</xdr:colOff>
      <xdr:row>60</xdr:row>
      <xdr:rowOff>3775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8872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53</xdr:row>
      <xdr:rowOff>219075</xdr:rowOff>
    </xdr:from>
    <xdr:to>
      <xdr:col>4</xdr:col>
      <xdr:colOff>1400775</xdr:colOff>
      <xdr:row>59</xdr:row>
      <xdr:rowOff>156175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18491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63</xdr:row>
      <xdr:rowOff>228600</xdr:rowOff>
    </xdr:from>
    <xdr:to>
      <xdr:col>0</xdr:col>
      <xdr:colOff>1410300</xdr:colOff>
      <xdr:row>69</xdr:row>
      <xdr:rowOff>114900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39731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63</xdr:row>
      <xdr:rowOff>152400</xdr:rowOff>
    </xdr:from>
    <xdr:to>
      <xdr:col>4</xdr:col>
      <xdr:colOff>1498600</xdr:colOff>
      <xdr:row>70</xdr:row>
      <xdr:rowOff>0</xdr:rowOff>
    </xdr:to>
    <xdr:pic>
      <xdr:nvPicPr>
        <xdr:cNvPr id="2" name="Изображение 1" descr="Копия 20_Mashi_mara_1900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8200" y="12738100"/>
          <a:ext cx="1270000" cy="127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276225</xdr:rowOff>
    </xdr:from>
    <xdr:to>
      <xdr:col>0</xdr:col>
      <xdr:colOff>1400775</xdr:colOff>
      <xdr:row>10</xdr:row>
      <xdr:rowOff>48225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953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4</xdr:row>
      <xdr:rowOff>0</xdr:rowOff>
    </xdr:from>
    <xdr:to>
      <xdr:col>4</xdr:col>
      <xdr:colOff>1362675</xdr:colOff>
      <xdr:row>10</xdr:row>
      <xdr:rowOff>57750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7048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228600</xdr:rowOff>
    </xdr:from>
    <xdr:to>
      <xdr:col>0</xdr:col>
      <xdr:colOff>1353150</xdr:colOff>
      <xdr:row>19</xdr:row>
      <xdr:rowOff>127600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7622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13</xdr:row>
      <xdr:rowOff>257175</xdr:rowOff>
    </xdr:from>
    <xdr:to>
      <xdr:col>4</xdr:col>
      <xdr:colOff>1372200</xdr:colOff>
      <xdr:row>19</xdr:row>
      <xdr:rowOff>156175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27908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23</xdr:row>
      <xdr:rowOff>257175</xdr:rowOff>
    </xdr:from>
    <xdr:to>
      <xdr:col>0</xdr:col>
      <xdr:colOff>1381725</xdr:colOff>
      <xdr:row>29</xdr:row>
      <xdr:rowOff>130775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9053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23</xdr:row>
      <xdr:rowOff>200025</xdr:rowOff>
    </xdr:from>
    <xdr:to>
      <xdr:col>4</xdr:col>
      <xdr:colOff>1381725</xdr:colOff>
      <xdr:row>29</xdr:row>
      <xdr:rowOff>86325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48482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</xdr:row>
      <xdr:rowOff>0</xdr:rowOff>
    </xdr:from>
    <xdr:to>
      <xdr:col>0</xdr:col>
      <xdr:colOff>1410300</xdr:colOff>
      <xdr:row>40</xdr:row>
      <xdr:rowOff>57750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0485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33</xdr:row>
      <xdr:rowOff>247650</xdr:rowOff>
    </xdr:from>
    <xdr:to>
      <xdr:col>4</xdr:col>
      <xdr:colOff>1381725</xdr:colOff>
      <xdr:row>39</xdr:row>
      <xdr:rowOff>159350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70104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43</xdr:row>
      <xdr:rowOff>247650</xdr:rowOff>
    </xdr:from>
    <xdr:to>
      <xdr:col>0</xdr:col>
      <xdr:colOff>1362675</xdr:colOff>
      <xdr:row>50</xdr:row>
      <xdr:rowOff>6950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1249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43</xdr:row>
      <xdr:rowOff>190500</xdr:rowOff>
    </xdr:from>
    <xdr:to>
      <xdr:col>4</xdr:col>
      <xdr:colOff>1372200</xdr:colOff>
      <xdr:row>49</xdr:row>
      <xdr:rowOff>140300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90678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53</xdr:row>
      <xdr:rowOff>238125</xdr:rowOff>
    </xdr:from>
    <xdr:to>
      <xdr:col>0</xdr:col>
      <xdr:colOff>1372200</xdr:colOff>
      <xdr:row>59</xdr:row>
      <xdr:rowOff>86325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2299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53</xdr:row>
      <xdr:rowOff>266700</xdr:rowOff>
    </xdr:from>
    <xdr:to>
      <xdr:col>4</xdr:col>
      <xdr:colOff>1381725</xdr:colOff>
      <xdr:row>59</xdr:row>
      <xdr:rowOff>114900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12585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63</xdr:row>
      <xdr:rowOff>257175</xdr:rowOff>
    </xdr:from>
    <xdr:to>
      <xdr:col>0</xdr:col>
      <xdr:colOff>1372200</xdr:colOff>
      <xdr:row>70</xdr:row>
      <xdr:rowOff>16475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3635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63</xdr:row>
      <xdr:rowOff>228600</xdr:rowOff>
    </xdr:from>
    <xdr:to>
      <xdr:col>4</xdr:col>
      <xdr:colOff>1400775</xdr:colOff>
      <xdr:row>69</xdr:row>
      <xdr:rowOff>165700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33350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73</xdr:row>
      <xdr:rowOff>266700</xdr:rowOff>
    </xdr:from>
    <xdr:to>
      <xdr:col>0</xdr:col>
      <xdr:colOff>1400775</xdr:colOff>
      <xdr:row>79</xdr:row>
      <xdr:rowOff>153000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54876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73</xdr:row>
      <xdr:rowOff>238125</xdr:rowOff>
    </xdr:from>
    <xdr:to>
      <xdr:col>4</xdr:col>
      <xdr:colOff>1381725</xdr:colOff>
      <xdr:row>79</xdr:row>
      <xdr:rowOff>124425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54590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93</xdr:row>
      <xdr:rowOff>257175</xdr:rowOff>
    </xdr:from>
    <xdr:to>
      <xdr:col>0</xdr:col>
      <xdr:colOff>1381725</xdr:colOff>
      <xdr:row>99</xdr:row>
      <xdr:rowOff>130775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75926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93</xdr:row>
      <xdr:rowOff>266700</xdr:rowOff>
    </xdr:from>
    <xdr:to>
      <xdr:col>4</xdr:col>
      <xdr:colOff>1381725</xdr:colOff>
      <xdr:row>99</xdr:row>
      <xdr:rowOff>140300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76022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103</xdr:row>
      <xdr:rowOff>228600</xdr:rowOff>
    </xdr:from>
    <xdr:to>
      <xdr:col>0</xdr:col>
      <xdr:colOff>1381725</xdr:colOff>
      <xdr:row>109</xdr:row>
      <xdr:rowOff>89500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96786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103</xdr:row>
      <xdr:rowOff>238125</xdr:rowOff>
    </xdr:from>
    <xdr:to>
      <xdr:col>4</xdr:col>
      <xdr:colOff>1372200</xdr:colOff>
      <xdr:row>109</xdr:row>
      <xdr:rowOff>99025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196881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114</xdr:row>
      <xdr:rowOff>0</xdr:rowOff>
    </xdr:from>
    <xdr:to>
      <xdr:col>0</xdr:col>
      <xdr:colOff>1362675</xdr:colOff>
      <xdr:row>120</xdr:row>
      <xdr:rowOff>57750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18503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124</xdr:row>
      <xdr:rowOff>57150</xdr:rowOff>
    </xdr:from>
    <xdr:to>
      <xdr:col>0</xdr:col>
      <xdr:colOff>1372200</xdr:colOff>
      <xdr:row>130</xdr:row>
      <xdr:rowOff>114900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61366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124</xdr:row>
      <xdr:rowOff>0</xdr:rowOff>
    </xdr:from>
    <xdr:to>
      <xdr:col>4</xdr:col>
      <xdr:colOff>1353150</xdr:colOff>
      <xdr:row>130</xdr:row>
      <xdr:rowOff>57750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260794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84</xdr:row>
      <xdr:rowOff>101600</xdr:rowOff>
    </xdr:from>
    <xdr:to>
      <xdr:col>4</xdr:col>
      <xdr:colOff>1549400</xdr:colOff>
      <xdr:row>90</xdr:row>
      <xdr:rowOff>228600</xdr:rowOff>
    </xdr:to>
    <xdr:pic>
      <xdr:nvPicPr>
        <xdr:cNvPr id="18" name="Изображение 17" descr="karandashnica_barash2_600.jpg"/>
        <xdr:cNvPicPr>
          <a:picLocks noChangeAspect="1"/>
        </xdr:cNvPicPr>
      </xdr:nvPicPr>
      <xdr:blipFill>
        <a:blip xmlns:r="http://schemas.openxmlformats.org/officeDocument/2006/relationships" r:embed="rId22">
          <a:alphaModFix/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harpenSoften amount="24000"/>
                  </a14:imgEffect>
                  <a14:imgEffect>
                    <a14:saturation sat="117000"/>
                  </a14:imgEffect>
                  <a14:imgEffect>
                    <a14:brightnessContrast bright="1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5800" y="16852900"/>
          <a:ext cx="1473200" cy="147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84</xdr:row>
      <xdr:rowOff>152400</xdr:rowOff>
    </xdr:from>
    <xdr:to>
      <xdr:col>0</xdr:col>
      <xdr:colOff>1549400</xdr:colOff>
      <xdr:row>90</xdr:row>
      <xdr:rowOff>254000</xdr:rowOff>
    </xdr:to>
    <xdr:pic>
      <xdr:nvPicPr>
        <xdr:cNvPr id="19" name="Изображение 18" descr="karandashnica_lyaguska_600_elco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690370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114</xdr:row>
      <xdr:rowOff>47625</xdr:rowOff>
    </xdr:from>
    <xdr:to>
      <xdr:col>4</xdr:col>
      <xdr:colOff>1391250</xdr:colOff>
      <xdr:row>120</xdr:row>
      <xdr:rowOff>105375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850" y="26730325"/>
          <a:ext cx="1296000" cy="12007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114</xdr:row>
      <xdr:rowOff>47625</xdr:rowOff>
    </xdr:from>
    <xdr:to>
      <xdr:col>4</xdr:col>
      <xdr:colOff>1391250</xdr:colOff>
      <xdr:row>120</xdr:row>
      <xdr:rowOff>105375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850" y="26730325"/>
          <a:ext cx="1296000" cy="1200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0</xdr:rowOff>
    </xdr:from>
    <xdr:to>
      <xdr:col>0</xdr:col>
      <xdr:colOff>1362675</xdr:colOff>
      <xdr:row>10</xdr:row>
      <xdr:rowOff>57750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048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</xdr:row>
      <xdr:rowOff>276225</xdr:rowOff>
    </xdr:from>
    <xdr:to>
      <xdr:col>4</xdr:col>
      <xdr:colOff>1400775</xdr:colOff>
      <xdr:row>10</xdr:row>
      <xdr:rowOff>48225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69532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13</xdr:row>
      <xdr:rowOff>257175</xdr:rowOff>
    </xdr:from>
    <xdr:to>
      <xdr:col>0</xdr:col>
      <xdr:colOff>1410300</xdr:colOff>
      <xdr:row>20</xdr:row>
      <xdr:rowOff>3775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9053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14</xdr:row>
      <xdr:rowOff>0</xdr:rowOff>
    </xdr:from>
    <xdr:to>
      <xdr:col>4</xdr:col>
      <xdr:colOff>1391250</xdr:colOff>
      <xdr:row>20</xdr:row>
      <xdr:rowOff>57750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49339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247650</xdr:rowOff>
    </xdr:from>
    <xdr:to>
      <xdr:col>0</xdr:col>
      <xdr:colOff>1362675</xdr:colOff>
      <xdr:row>29</xdr:row>
      <xdr:rowOff>108550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0104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23</xdr:row>
      <xdr:rowOff>276225</xdr:rowOff>
    </xdr:from>
    <xdr:to>
      <xdr:col>4</xdr:col>
      <xdr:colOff>1362675</xdr:colOff>
      <xdr:row>29</xdr:row>
      <xdr:rowOff>137125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7038975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33</xdr:row>
      <xdr:rowOff>209550</xdr:rowOff>
    </xdr:from>
    <xdr:to>
      <xdr:col>0</xdr:col>
      <xdr:colOff>1391250</xdr:colOff>
      <xdr:row>39</xdr:row>
      <xdr:rowOff>121250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08685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44</xdr:row>
      <xdr:rowOff>53975</xdr:rowOff>
    </xdr:from>
    <xdr:to>
      <xdr:col>0</xdr:col>
      <xdr:colOff>1461100</xdr:colOff>
      <xdr:row>50</xdr:row>
      <xdr:rowOff>118075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2093575"/>
          <a:ext cx="1296000" cy="11309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54</xdr:row>
      <xdr:rowOff>31750</xdr:rowOff>
    </xdr:from>
    <xdr:to>
      <xdr:col>4</xdr:col>
      <xdr:colOff>1407125</xdr:colOff>
      <xdr:row>60</xdr:row>
      <xdr:rowOff>89500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11487150"/>
          <a:ext cx="1296000" cy="1200750"/>
        </a:xfrm>
        <a:prstGeom prst="rect">
          <a:avLst/>
        </a:prstGeom>
      </xdr:spPr>
    </xdr:pic>
    <xdr:clientData/>
  </xdr:twoCellAnchor>
  <xdr:twoCellAnchor editAs="oneCell">
    <xdr:from>
      <xdr:col>4</xdr:col>
      <xdr:colOff>177800</xdr:colOff>
      <xdr:row>33</xdr:row>
      <xdr:rowOff>320675</xdr:rowOff>
    </xdr:from>
    <xdr:to>
      <xdr:col>4</xdr:col>
      <xdr:colOff>1473800</xdr:colOff>
      <xdr:row>40</xdr:row>
      <xdr:rowOff>48225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7496175"/>
          <a:ext cx="1296000" cy="112455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43</xdr:row>
      <xdr:rowOff>247650</xdr:rowOff>
    </xdr:from>
    <xdr:to>
      <xdr:col>4</xdr:col>
      <xdr:colOff>1362675</xdr:colOff>
      <xdr:row>49</xdr:row>
      <xdr:rowOff>159350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154686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54</xdr:row>
      <xdr:rowOff>0</xdr:rowOff>
    </xdr:from>
    <xdr:to>
      <xdr:col>0</xdr:col>
      <xdr:colOff>1410300</xdr:colOff>
      <xdr:row>60</xdr:row>
      <xdr:rowOff>57750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621250"/>
          <a:ext cx="1296000" cy="129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0</xdr:col>
      <xdr:colOff>1600200</xdr:colOff>
      <xdr:row>0</xdr:row>
      <xdr:rowOff>733425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9050" y="0"/>
          <a:ext cx="1581150" cy="733425"/>
          <a:chOff x="108723675" y="109482600"/>
          <a:chExt cx="1170000" cy="474273"/>
        </a:xfrm>
      </xdr:grpSpPr>
      <xdr:pic>
        <xdr:nvPicPr>
          <xdr:cNvPr id="3" name="Picture 2" descr="299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23675" y="109482600"/>
            <a:ext cx="652125" cy="474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 Box 3"/>
          <xdr:cNvSpPr txBox="1">
            <a:spLocks noChangeArrowheads="1"/>
          </xdr:cNvSpPr>
        </xdr:nvSpPr>
        <xdr:spPr bwMode="auto">
          <a:xfrm>
            <a:off x="109245241" y="109573556"/>
            <a:ext cx="648434" cy="324845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1">
              <a:defRPr sz="1000"/>
            </a:pPr>
            <a:r>
              <a:rPr lang="en-US" sz="1600" b="0" i="0" strike="noStrike">
                <a:solidFill>
                  <a:srgbClr val="000000"/>
                </a:solidFill>
                <a:latin typeface="Broadway"/>
              </a:rPr>
              <a:t>ELCO</a:t>
            </a: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n-US" sz="16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8"/>
  <sheetViews>
    <sheetView tabSelected="1" topLeftCell="A7" workbookViewId="0">
      <selection activeCell="A29" sqref="A29"/>
    </sheetView>
  </sheetViews>
  <sheetFormatPr baseColWidth="10" defaultColWidth="8.83203125" defaultRowHeight="15" x14ac:dyDescent="0.2"/>
  <cols>
    <col min="1" max="1" width="128.5" customWidth="1"/>
  </cols>
  <sheetData>
    <row r="1" spans="1:1" ht="96" x14ac:dyDescent="0.2">
      <c r="A1" s="31" t="s">
        <v>200</v>
      </c>
    </row>
    <row r="2" spans="1:1" ht="29" x14ac:dyDescent="0.2">
      <c r="A2" s="32" t="s">
        <v>85</v>
      </c>
    </row>
    <row r="3" spans="1:1" ht="16" x14ac:dyDescent="0.2">
      <c r="A3" s="33" t="s">
        <v>86</v>
      </c>
    </row>
    <row r="4" spans="1:1" ht="16" x14ac:dyDescent="0.2">
      <c r="A4" s="34" t="s">
        <v>87</v>
      </c>
    </row>
    <row r="5" spans="1:1" ht="16" x14ac:dyDescent="0.2">
      <c r="A5" s="34" t="s">
        <v>88</v>
      </c>
    </row>
    <row r="6" spans="1:1" ht="16" x14ac:dyDescent="0.2">
      <c r="A6" s="34" t="s">
        <v>89</v>
      </c>
    </row>
    <row r="7" spans="1:1" ht="16" x14ac:dyDescent="0.2">
      <c r="A7" s="34" t="s">
        <v>90</v>
      </c>
    </row>
    <row r="8" spans="1:1" ht="16" x14ac:dyDescent="0.2">
      <c r="A8" s="34" t="s">
        <v>114</v>
      </c>
    </row>
    <row r="9" spans="1:1" ht="16" x14ac:dyDescent="0.2">
      <c r="A9" s="34" t="s">
        <v>97</v>
      </c>
    </row>
    <row r="10" spans="1:1" ht="16" x14ac:dyDescent="0.2">
      <c r="A10" s="35" t="s">
        <v>181</v>
      </c>
    </row>
    <row r="11" spans="1:1" ht="49" customHeight="1" x14ac:dyDescent="0.2">
      <c r="A11" s="166" t="s">
        <v>206</v>
      </c>
    </row>
    <row r="12" spans="1:1" ht="16" x14ac:dyDescent="0.2">
      <c r="A12" s="36" t="s">
        <v>91</v>
      </c>
    </row>
    <row r="13" spans="1:1" ht="19" x14ac:dyDescent="0.2">
      <c r="A13" s="66" t="s">
        <v>177</v>
      </c>
    </row>
    <row r="14" spans="1:1" ht="19" x14ac:dyDescent="0.25">
      <c r="A14" s="67" t="s">
        <v>98</v>
      </c>
    </row>
    <row r="15" spans="1:1" ht="19" x14ac:dyDescent="0.2">
      <c r="A15" s="68" t="s">
        <v>99</v>
      </c>
    </row>
    <row r="16" spans="1:1" ht="19" x14ac:dyDescent="0.2">
      <c r="A16" s="68" t="s">
        <v>100</v>
      </c>
    </row>
    <row r="17" spans="1:1" ht="19" x14ac:dyDescent="0.2">
      <c r="A17" s="68" t="s">
        <v>101</v>
      </c>
    </row>
    <row r="18" spans="1:1" ht="19" x14ac:dyDescent="0.2">
      <c r="A18" s="68" t="s">
        <v>102</v>
      </c>
    </row>
    <row r="19" spans="1:1" ht="19" x14ac:dyDescent="0.2">
      <c r="A19" s="68" t="s">
        <v>108</v>
      </c>
    </row>
    <row r="20" spans="1:1" ht="16" x14ac:dyDescent="0.2">
      <c r="A20" s="34" t="s">
        <v>207</v>
      </c>
    </row>
    <row r="21" spans="1:1" ht="16" x14ac:dyDescent="0.2">
      <c r="A21" s="34" t="s">
        <v>92</v>
      </c>
    </row>
    <row r="22" spans="1:1" ht="16" x14ac:dyDescent="0.2">
      <c r="A22" s="34" t="s">
        <v>93</v>
      </c>
    </row>
    <row r="23" spans="1:1" ht="16" x14ac:dyDescent="0.2">
      <c r="A23" s="34" t="s">
        <v>94</v>
      </c>
    </row>
    <row r="24" spans="1:1" ht="16" x14ac:dyDescent="0.2">
      <c r="A24" s="37" t="s">
        <v>95</v>
      </c>
    </row>
    <row r="25" spans="1:1" ht="16" x14ac:dyDescent="0.2">
      <c r="A25" s="38" t="s">
        <v>96</v>
      </c>
    </row>
    <row r="28" spans="1:1" ht="21" x14ac:dyDescent="0.25">
      <c r="A28" s="47" t="s">
        <v>208</v>
      </c>
    </row>
  </sheetData>
  <hyperlinks>
    <hyperlink ref="A13" location="'НОВИНКИ!!'!A1" display="3D FACE Игрушки Новинки "/>
    <hyperlink ref="A14" location="'3D FACE PLUS и игр. 17см'!A1" display="3D FACE PLUS и игрушки 17 см"/>
    <hyperlink ref="A15" location="'Игр.12 и13 см'!A1" display="Игрушки 12 и 13 см"/>
    <hyperlink ref="A16" location="'Пары 15-30 см'!A1" display="Парочки 15 и 30 см"/>
    <hyperlink ref="A17" location="'В авто_карандашницы_Angry Bird '!A1" display="Игрушки в авто, карандашницы и Angry Birds"/>
    <hyperlink ref="A18" location="'Фоторамки и брелоки'!A1" display="Фоторамки , брелоки  и акссесуары"/>
    <hyperlink ref="A19" location="'общий счет'!A1" display="Страничка   Общий  счет   объединяет  Ваш  заказ 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3366FF"/>
  </sheetPr>
  <dimension ref="A1:H74"/>
  <sheetViews>
    <sheetView workbookViewId="0">
      <selection sqref="A1:H1"/>
    </sheetView>
  </sheetViews>
  <sheetFormatPr baseColWidth="10" defaultRowHeight="15" x14ac:dyDescent="0.2"/>
  <cols>
    <col min="1" max="1" width="17.33203125" customWidth="1"/>
    <col min="2" max="2" width="25.6640625" customWidth="1"/>
    <col min="3" max="3" width="9.33203125" customWidth="1"/>
    <col min="5" max="5" width="19.1640625" customWidth="1"/>
    <col min="6" max="6" width="21" customWidth="1"/>
    <col min="8" max="8" width="10.83203125" customWidth="1"/>
  </cols>
  <sheetData>
    <row r="1" spans="1:8" ht="31" customHeight="1" x14ac:dyDescent="0.2">
      <c r="A1" s="105" t="s">
        <v>116</v>
      </c>
      <c r="B1" s="106"/>
      <c r="C1" s="106"/>
      <c r="D1" s="106"/>
      <c r="E1" s="106"/>
      <c r="F1" s="106"/>
      <c r="G1" s="106"/>
      <c r="H1" s="107"/>
    </row>
    <row r="2" spans="1:8" ht="54" customHeight="1" thickBot="1" x14ac:dyDescent="0.25">
      <c r="A2" s="108" t="s">
        <v>198</v>
      </c>
      <c r="B2" s="109"/>
      <c r="C2" s="109"/>
      <c r="D2" s="109"/>
      <c r="E2" s="109"/>
      <c r="F2" s="109"/>
      <c r="G2" s="109"/>
      <c r="H2" s="110"/>
    </row>
    <row r="3" spans="1:8" x14ac:dyDescent="0.2">
      <c r="A3" s="87"/>
      <c r="B3" s="2" t="s">
        <v>0</v>
      </c>
      <c r="C3" s="3"/>
      <c r="D3" s="4" t="s">
        <v>183</v>
      </c>
      <c r="E3" s="91"/>
      <c r="F3" s="2" t="s">
        <v>0</v>
      </c>
      <c r="G3" s="3"/>
      <c r="H3" s="4" t="s">
        <v>5</v>
      </c>
    </row>
    <row r="4" spans="1:8" ht="22" x14ac:dyDescent="0.2">
      <c r="A4" s="88"/>
      <c r="B4" s="30" t="s">
        <v>118</v>
      </c>
      <c r="C4" s="96" t="s">
        <v>2</v>
      </c>
      <c r="D4" s="100">
        <v>243</v>
      </c>
      <c r="E4" s="92"/>
      <c r="F4" s="48" t="s">
        <v>182</v>
      </c>
      <c r="G4" s="96" t="s">
        <v>2</v>
      </c>
      <c r="H4" s="100">
        <v>243</v>
      </c>
    </row>
    <row r="5" spans="1:8" ht="77" x14ac:dyDescent="0.2">
      <c r="A5" s="88"/>
      <c r="B5" s="7" t="s">
        <v>117</v>
      </c>
      <c r="C5" s="97"/>
      <c r="D5" s="118"/>
      <c r="E5" s="92"/>
      <c r="F5" s="49" t="s">
        <v>117</v>
      </c>
      <c r="G5" s="97"/>
      <c r="H5" s="101"/>
    </row>
    <row r="6" spans="1:8" x14ac:dyDescent="0.2">
      <c r="A6" s="88"/>
      <c r="B6" s="9" t="s">
        <v>3</v>
      </c>
      <c r="C6" s="10"/>
      <c r="D6" s="118"/>
      <c r="E6" s="92"/>
      <c r="F6" s="9" t="s">
        <v>3</v>
      </c>
      <c r="G6" s="10"/>
      <c r="H6" s="101"/>
    </row>
    <row r="7" spans="1:8" x14ac:dyDescent="0.2">
      <c r="A7" s="88"/>
      <c r="B7" s="9" t="s">
        <v>4</v>
      </c>
      <c r="C7" s="10"/>
      <c r="D7" s="118"/>
      <c r="E7" s="92"/>
      <c r="F7" s="9" t="s">
        <v>4</v>
      </c>
      <c r="G7" s="10"/>
      <c r="H7" s="101"/>
    </row>
    <row r="8" spans="1:8" x14ac:dyDescent="0.2">
      <c r="A8" s="88"/>
      <c r="B8" s="9" t="s">
        <v>6</v>
      </c>
      <c r="C8" s="10"/>
      <c r="D8" s="118"/>
      <c r="E8" s="92"/>
      <c r="F8" s="9" t="s">
        <v>6</v>
      </c>
      <c r="G8" s="10"/>
      <c r="H8" s="101"/>
    </row>
    <row r="9" spans="1:8" x14ac:dyDescent="0.2">
      <c r="A9" s="88"/>
      <c r="B9" s="5" t="s">
        <v>7</v>
      </c>
      <c r="C9" s="6">
        <v>1</v>
      </c>
      <c r="D9" s="118"/>
      <c r="E9" s="92"/>
      <c r="F9" s="5" t="s">
        <v>8</v>
      </c>
      <c r="G9" s="6">
        <v>1</v>
      </c>
      <c r="H9" s="101"/>
    </row>
    <row r="10" spans="1:8" x14ac:dyDescent="0.2">
      <c r="A10" s="88"/>
      <c r="B10" s="11" t="s">
        <v>9</v>
      </c>
      <c r="C10" s="14"/>
      <c r="D10" s="119"/>
      <c r="E10" s="92"/>
      <c r="F10" s="13" t="s">
        <v>9</v>
      </c>
      <c r="G10" s="14"/>
      <c r="H10" s="102"/>
    </row>
    <row r="11" spans="1:8" ht="16" thickBot="1" x14ac:dyDescent="0.25">
      <c r="A11" s="111"/>
      <c r="B11" s="15" t="s">
        <v>10</v>
      </c>
      <c r="C11" s="16">
        <f>C10</f>
        <v>0</v>
      </c>
      <c r="D11" s="17">
        <f>C11*D4</f>
        <v>0</v>
      </c>
      <c r="E11" s="93"/>
      <c r="F11" s="18" t="s">
        <v>10</v>
      </c>
      <c r="G11" s="19">
        <f>SUM(G10)</f>
        <v>0</v>
      </c>
      <c r="H11" s="17">
        <f>G11*H4</f>
        <v>0</v>
      </c>
    </row>
    <row r="12" spans="1:8" ht="16" thickBot="1" x14ac:dyDescent="0.25">
      <c r="A12" s="86" t="s">
        <v>188</v>
      </c>
      <c r="B12" s="86"/>
      <c r="C12" s="86"/>
      <c r="D12" s="86"/>
      <c r="E12" s="86"/>
      <c r="F12" s="86"/>
      <c r="G12" s="86"/>
      <c r="H12" s="86"/>
    </row>
    <row r="13" spans="1:8" x14ac:dyDescent="0.2">
      <c r="A13" s="91"/>
      <c r="B13" s="2" t="s">
        <v>0</v>
      </c>
      <c r="C13" s="3"/>
      <c r="D13" s="55" t="str">
        <f>D3</f>
        <v>Цена РУБЛЬ шт.</v>
      </c>
      <c r="E13" s="91"/>
      <c r="F13" s="2" t="s">
        <v>0</v>
      </c>
      <c r="G13" s="3"/>
      <c r="H13" s="55" t="str">
        <f>D3</f>
        <v>Цена РУБЛЬ шт.</v>
      </c>
    </row>
    <row r="14" spans="1:8" ht="26" customHeight="1" x14ac:dyDescent="0.2">
      <c r="A14" s="92"/>
      <c r="B14" s="48" t="s">
        <v>119</v>
      </c>
      <c r="C14" s="96" t="s">
        <v>2</v>
      </c>
      <c r="D14" s="100">
        <v>153</v>
      </c>
      <c r="E14" s="92"/>
      <c r="F14" s="48" t="s">
        <v>120</v>
      </c>
      <c r="G14" s="96" t="s">
        <v>2</v>
      </c>
      <c r="H14" s="100">
        <v>153</v>
      </c>
    </row>
    <row r="15" spans="1:8" x14ac:dyDescent="0.2">
      <c r="A15" s="92"/>
      <c r="B15" s="50" t="s">
        <v>121</v>
      </c>
      <c r="C15" s="97"/>
      <c r="D15" s="101"/>
      <c r="E15" s="92"/>
      <c r="F15" s="50" t="s">
        <v>121</v>
      </c>
      <c r="G15" s="97"/>
      <c r="H15" s="101"/>
    </row>
    <row r="16" spans="1:8" x14ac:dyDescent="0.2">
      <c r="A16" s="92"/>
      <c r="B16" s="9" t="s">
        <v>3</v>
      </c>
      <c r="C16" s="10"/>
      <c r="D16" s="101"/>
      <c r="E16" s="92"/>
      <c r="F16" s="9" t="s">
        <v>3</v>
      </c>
      <c r="G16" s="10"/>
      <c r="H16" s="101"/>
    </row>
    <row r="17" spans="1:8" x14ac:dyDescent="0.2">
      <c r="A17" s="92"/>
      <c r="B17" s="9" t="s">
        <v>4</v>
      </c>
      <c r="C17" s="10"/>
      <c r="D17" s="101"/>
      <c r="E17" s="92"/>
      <c r="F17" s="9" t="s">
        <v>4</v>
      </c>
      <c r="G17" s="10"/>
      <c r="H17" s="101"/>
    </row>
    <row r="18" spans="1:8" x14ac:dyDescent="0.2">
      <c r="A18" s="92"/>
      <c r="B18" s="9" t="s">
        <v>6</v>
      </c>
      <c r="C18" s="10"/>
      <c r="D18" s="101"/>
      <c r="E18" s="92"/>
      <c r="F18" s="9" t="s">
        <v>6</v>
      </c>
      <c r="G18" s="10"/>
      <c r="H18" s="101"/>
    </row>
    <row r="19" spans="1:8" x14ac:dyDescent="0.2">
      <c r="A19" s="92"/>
      <c r="B19" s="5" t="s">
        <v>8</v>
      </c>
      <c r="C19" s="6">
        <v>10</v>
      </c>
      <c r="D19" s="101"/>
      <c r="E19" s="92"/>
      <c r="F19" s="5" t="s">
        <v>8</v>
      </c>
      <c r="G19" s="6">
        <v>10</v>
      </c>
      <c r="H19" s="101"/>
    </row>
    <row r="20" spans="1:8" x14ac:dyDescent="0.2">
      <c r="A20" s="92"/>
      <c r="B20" s="13" t="s">
        <v>9</v>
      </c>
      <c r="C20" s="14"/>
      <c r="D20" s="102"/>
      <c r="E20" s="92"/>
      <c r="F20" s="13" t="s">
        <v>9</v>
      </c>
      <c r="G20" s="14"/>
      <c r="H20" s="102"/>
    </row>
    <row r="21" spans="1:8" ht="15" customHeight="1" thickBot="1" x14ac:dyDescent="0.25">
      <c r="A21" s="93"/>
      <c r="B21" s="18" t="s">
        <v>10</v>
      </c>
      <c r="C21" s="19">
        <f>SUM(C20)</f>
        <v>0</v>
      </c>
      <c r="D21" s="17">
        <f>C21*D14</f>
        <v>0</v>
      </c>
      <c r="E21" s="93"/>
      <c r="F21" s="18" t="s">
        <v>10</v>
      </c>
      <c r="G21" s="19">
        <f>SUM(G20)</f>
        <v>0</v>
      </c>
      <c r="H21" s="17">
        <f>G21*H14</f>
        <v>0</v>
      </c>
    </row>
    <row r="22" spans="1:8" ht="16" thickBot="1" x14ac:dyDescent="0.25">
      <c r="A22" s="86" t="s">
        <v>188</v>
      </c>
      <c r="B22" s="86"/>
      <c r="C22" s="86"/>
      <c r="D22" s="86"/>
      <c r="E22" s="86"/>
      <c r="F22" s="86"/>
      <c r="G22" s="86"/>
      <c r="H22" s="86"/>
    </row>
    <row r="23" spans="1:8" x14ac:dyDescent="0.2">
      <c r="A23" s="91"/>
      <c r="B23" s="2" t="s">
        <v>0</v>
      </c>
      <c r="C23" s="3"/>
      <c r="D23" s="55" t="str">
        <f>D3</f>
        <v>Цена РУБЛЬ шт.</v>
      </c>
      <c r="E23" s="91"/>
      <c r="F23" s="2" t="s">
        <v>0</v>
      </c>
      <c r="G23" s="3"/>
      <c r="H23" s="55" t="str">
        <f>D3</f>
        <v>Цена РУБЛЬ шт.</v>
      </c>
    </row>
    <row r="24" spans="1:8" ht="28" customHeight="1" x14ac:dyDescent="0.2">
      <c r="A24" s="92"/>
      <c r="B24" s="48" t="s">
        <v>122</v>
      </c>
      <c r="C24" s="96" t="s">
        <v>2</v>
      </c>
      <c r="D24" s="100">
        <v>153</v>
      </c>
      <c r="E24" s="92"/>
      <c r="F24" s="48" t="s">
        <v>123</v>
      </c>
      <c r="G24" s="96" t="s">
        <v>2</v>
      </c>
      <c r="H24" s="100">
        <v>153</v>
      </c>
    </row>
    <row r="25" spans="1:8" x14ac:dyDescent="0.2">
      <c r="A25" s="92"/>
      <c r="B25" s="50" t="s">
        <v>121</v>
      </c>
      <c r="C25" s="97"/>
      <c r="D25" s="101"/>
      <c r="E25" s="92"/>
      <c r="F25" s="50" t="s">
        <v>121</v>
      </c>
      <c r="G25" s="97"/>
      <c r="H25" s="101"/>
    </row>
    <row r="26" spans="1:8" x14ac:dyDescent="0.2">
      <c r="A26" s="92"/>
      <c r="B26" s="9" t="s">
        <v>3</v>
      </c>
      <c r="C26" s="10"/>
      <c r="D26" s="101"/>
      <c r="E26" s="92"/>
      <c r="F26" s="9" t="s">
        <v>3</v>
      </c>
      <c r="G26" s="10"/>
      <c r="H26" s="101"/>
    </row>
    <row r="27" spans="1:8" x14ac:dyDescent="0.2">
      <c r="A27" s="92"/>
      <c r="B27" s="9" t="s">
        <v>4</v>
      </c>
      <c r="C27" s="10"/>
      <c r="D27" s="101"/>
      <c r="E27" s="92"/>
      <c r="F27" s="9" t="s">
        <v>4</v>
      </c>
      <c r="G27" s="10"/>
      <c r="H27" s="101"/>
    </row>
    <row r="28" spans="1:8" x14ac:dyDescent="0.2">
      <c r="A28" s="92"/>
      <c r="B28" s="9" t="s">
        <v>6</v>
      </c>
      <c r="C28" s="10"/>
      <c r="D28" s="101"/>
      <c r="E28" s="92"/>
      <c r="F28" s="9" t="s">
        <v>6</v>
      </c>
      <c r="G28" s="10"/>
      <c r="H28" s="101"/>
    </row>
    <row r="29" spans="1:8" x14ac:dyDescent="0.2">
      <c r="A29" s="92"/>
      <c r="B29" s="5" t="s">
        <v>8</v>
      </c>
      <c r="C29" s="6">
        <v>10</v>
      </c>
      <c r="D29" s="101"/>
      <c r="E29" s="92"/>
      <c r="F29" s="5" t="s">
        <v>8</v>
      </c>
      <c r="G29" s="6">
        <v>10</v>
      </c>
      <c r="H29" s="101"/>
    </row>
    <row r="30" spans="1:8" x14ac:dyDescent="0.2">
      <c r="A30" s="92"/>
      <c r="B30" s="13" t="s">
        <v>9</v>
      </c>
      <c r="C30" s="14"/>
      <c r="D30" s="102"/>
      <c r="E30" s="92"/>
      <c r="F30" s="13" t="s">
        <v>9</v>
      </c>
      <c r="G30" s="14"/>
      <c r="H30" s="102"/>
    </row>
    <row r="31" spans="1:8" ht="15" customHeight="1" thickBot="1" x14ac:dyDescent="0.25">
      <c r="A31" s="93"/>
      <c r="B31" s="18" t="s">
        <v>10</v>
      </c>
      <c r="C31" s="19">
        <f>SUM(C30)</f>
        <v>0</v>
      </c>
      <c r="D31" s="17">
        <f>C30*D24</f>
        <v>0</v>
      </c>
      <c r="E31" s="93"/>
      <c r="F31" s="18" t="s">
        <v>10</v>
      </c>
      <c r="G31" s="19">
        <f>SUM(G30)</f>
        <v>0</v>
      </c>
      <c r="H31" s="17">
        <f>G31*H24</f>
        <v>0</v>
      </c>
    </row>
    <row r="32" spans="1:8" ht="16" thickBot="1" x14ac:dyDescent="0.25">
      <c r="A32" s="86" t="s">
        <v>188</v>
      </c>
      <c r="B32" s="86"/>
      <c r="C32" s="86"/>
      <c r="D32" s="86"/>
      <c r="E32" s="86"/>
      <c r="F32" s="86"/>
      <c r="G32" s="86"/>
      <c r="H32" s="86"/>
    </row>
    <row r="33" spans="1:8" x14ac:dyDescent="0.2">
      <c r="A33" s="91"/>
      <c r="B33" s="2" t="s">
        <v>0</v>
      </c>
      <c r="C33" s="3"/>
      <c r="D33" s="55" t="str">
        <f>D3</f>
        <v>Цена РУБЛЬ шт.</v>
      </c>
      <c r="E33" s="91"/>
      <c r="F33" s="2" t="s">
        <v>0</v>
      </c>
      <c r="G33" s="3"/>
      <c r="H33" s="55" t="str">
        <f>D3</f>
        <v>Цена РУБЛЬ шт.</v>
      </c>
    </row>
    <row r="34" spans="1:8" ht="30" customHeight="1" x14ac:dyDescent="0.2">
      <c r="A34" s="92"/>
      <c r="B34" s="48" t="s">
        <v>124</v>
      </c>
      <c r="C34" s="96" t="s">
        <v>2</v>
      </c>
      <c r="D34" s="100">
        <v>153</v>
      </c>
      <c r="E34" s="92"/>
      <c r="F34" s="48" t="s">
        <v>125</v>
      </c>
      <c r="G34" s="96" t="s">
        <v>2</v>
      </c>
      <c r="H34" s="100">
        <v>203</v>
      </c>
    </row>
    <row r="35" spans="1:8" x14ac:dyDescent="0.2">
      <c r="A35" s="92"/>
      <c r="B35" s="50" t="s">
        <v>121</v>
      </c>
      <c r="C35" s="97"/>
      <c r="D35" s="101"/>
      <c r="E35" s="92"/>
      <c r="F35" s="50" t="s">
        <v>121</v>
      </c>
      <c r="G35" s="97"/>
      <c r="H35" s="101"/>
    </row>
    <row r="36" spans="1:8" x14ac:dyDescent="0.2">
      <c r="A36" s="92"/>
      <c r="B36" s="9" t="s">
        <v>3</v>
      </c>
      <c r="C36" s="10"/>
      <c r="D36" s="101"/>
      <c r="E36" s="92"/>
      <c r="F36" s="9" t="s">
        <v>3</v>
      </c>
      <c r="G36" s="10"/>
      <c r="H36" s="101"/>
    </row>
    <row r="37" spans="1:8" x14ac:dyDescent="0.2">
      <c r="A37" s="92"/>
      <c r="B37" s="9" t="s">
        <v>4</v>
      </c>
      <c r="C37" s="10"/>
      <c r="D37" s="101"/>
      <c r="E37" s="92"/>
      <c r="F37" s="9" t="s">
        <v>4</v>
      </c>
      <c r="G37" s="10"/>
      <c r="H37" s="101"/>
    </row>
    <row r="38" spans="1:8" x14ac:dyDescent="0.2">
      <c r="A38" s="92"/>
      <c r="B38" s="9" t="s">
        <v>6</v>
      </c>
      <c r="C38" s="10"/>
      <c r="D38" s="101"/>
      <c r="E38" s="92"/>
      <c r="F38" s="9" t="s">
        <v>6</v>
      </c>
      <c r="G38" s="10"/>
      <c r="H38" s="101"/>
    </row>
    <row r="39" spans="1:8" x14ac:dyDescent="0.2">
      <c r="A39" s="92"/>
      <c r="B39" s="5" t="s">
        <v>8</v>
      </c>
      <c r="C39" s="6">
        <v>10</v>
      </c>
      <c r="D39" s="101"/>
      <c r="E39" s="92"/>
      <c r="F39" s="5" t="s">
        <v>8</v>
      </c>
      <c r="G39" s="6">
        <v>10</v>
      </c>
      <c r="H39" s="101"/>
    </row>
    <row r="40" spans="1:8" x14ac:dyDescent="0.2">
      <c r="A40" s="92"/>
      <c r="B40" s="13" t="s">
        <v>9</v>
      </c>
      <c r="C40" s="14"/>
      <c r="D40" s="102"/>
      <c r="E40" s="92"/>
      <c r="F40" s="13" t="s">
        <v>9</v>
      </c>
      <c r="G40" s="14"/>
      <c r="H40" s="102"/>
    </row>
    <row r="41" spans="1:8" ht="15" customHeight="1" thickBot="1" x14ac:dyDescent="0.25">
      <c r="A41" s="93"/>
      <c r="B41" s="18" t="s">
        <v>10</v>
      </c>
      <c r="C41" s="19">
        <f>SUM(C40)</f>
        <v>0</v>
      </c>
      <c r="D41" s="17">
        <f>C41*D34</f>
        <v>0</v>
      </c>
      <c r="E41" s="93"/>
      <c r="F41" s="18" t="s">
        <v>10</v>
      </c>
      <c r="G41" s="19">
        <f>SUM(G40)</f>
        <v>0</v>
      </c>
      <c r="H41" s="17">
        <f>G41*H34</f>
        <v>0</v>
      </c>
    </row>
    <row r="42" spans="1:8" ht="16" thickBot="1" x14ac:dyDescent="0.25">
      <c r="A42" s="86" t="s">
        <v>188</v>
      </c>
      <c r="B42" s="86"/>
      <c r="C42" s="86"/>
      <c r="D42" s="86"/>
      <c r="E42" s="86"/>
      <c r="F42" s="86"/>
      <c r="G42" s="86"/>
      <c r="H42" s="86"/>
    </row>
    <row r="43" spans="1:8" x14ac:dyDescent="0.2">
      <c r="A43" s="87"/>
      <c r="B43" s="2" t="s">
        <v>0</v>
      </c>
      <c r="C43" s="3"/>
      <c r="D43" s="55" t="str">
        <f>D3</f>
        <v>Цена РУБЛЬ шт.</v>
      </c>
      <c r="E43" s="91"/>
      <c r="F43" s="2" t="s">
        <v>0</v>
      </c>
      <c r="G43" s="3"/>
      <c r="H43" s="55" t="str">
        <f>D3</f>
        <v>Цена РУБЛЬ шт.</v>
      </c>
    </row>
    <row r="44" spans="1:8" x14ac:dyDescent="0.2">
      <c r="A44" s="88"/>
      <c r="B44" s="94" t="s">
        <v>126</v>
      </c>
      <c r="C44" s="96" t="s">
        <v>2</v>
      </c>
      <c r="D44" s="100">
        <v>153</v>
      </c>
      <c r="E44" s="92"/>
      <c r="F44" s="94" t="s">
        <v>164</v>
      </c>
      <c r="G44" s="96" t="s">
        <v>2</v>
      </c>
      <c r="H44" s="100">
        <v>153</v>
      </c>
    </row>
    <row r="45" spans="1:8" x14ac:dyDescent="0.2">
      <c r="A45" s="88"/>
      <c r="B45" s="95"/>
      <c r="C45" s="97"/>
      <c r="D45" s="101"/>
      <c r="E45" s="92"/>
      <c r="F45" s="95"/>
      <c r="G45" s="97"/>
      <c r="H45" s="116"/>
    </row>
    <row r="46" spans="1:8" ht="33" customHeight="1" x14ac:dyDescent="0.2">
      <c r="A46" s="88"/>
      <c r="B46" s="9" t="s">
        <v>3</v>
      </c>
      <c r="C46" s="10"/>
      <c r="D46" s="101"/>
      <c r="E46" s="92"/>
      <c r="F46" s="9" t="s">
        <v>171</v>
      </c>
      <c r="G46" s="10"/>
      <c r="H46" s="116"/>
    </row>
    <row r="47" spans="1:8" x14ac:dyDescent="0.2">
      <c r="A47" s="88"/>
      <c r="B47" s="9" t="s">
        <v>11</v>
      </c>
      <c r="C47" s="10"/>
      <c r="D47" s="101"/>
      <c r="E47" s="92"/>
      <c r="F47" s="9" t="s">
        <v>170</v>
      </c>
      <c r="G47" s="10"/>
      <c r="H47" s="116"/>
    </row>
    <row r="48" spans="1:8" x14ac:dyDescent="0.2">
      <c r="A48" s="88"/>
      <c r="B48" s="9" t="s">
        <v>6</v>
      </c>
      <c r="C48" s="10"/>
      <c r="D48" s="101"/>
      <c r="E48" s="92"/>
      <c r="F48" s="9" t="s">
        <v>6</v>
      </c>
      <c r="G48" s="10"/>
      <c r="H48" s="116"/>
    </row>
    <row r="49" spans="1:8" x14ac:dyDescent="0.2">
      <c r="A49" s="88"/>
      <c r="B49" s="5" t="s">
        <v>8</v>
      </c>
      <c r="C49" s="6">
        <v>10</v>
      </c>
      <c r="D49" s="101"/>
      <c r="E49" s="92"/>
      <c r="F49" s="5" t="s">
        <v>8</v>
      </c>
      <c r="G49" s="6">
        <v>10</v>
      </c>
      <c r="H49" s="116"/>
    </row>
    <row r="50" spans="1:8" x14ac:dyDescent="0.2">
      <c r="A50" s="89"/>
      <c r="B50" s="13" t="s">
        <v>9</v>
      </c>
      <c r="C50" s="14"/>
      <c r="D50" s="102"/>
      <c r="E50" s="92"/>
      <c r="F50" s="13" t="s">
        <v>9</v>
      </c>
      <c r="G50" s="14"/>
      <c r="H50" s="117"/>
    </row>
    <row r="51" spans="1:8" ht="16" thickBot="1" x14ac:dyDescent="0.25">
      <c r="A51" s="90"/>
      <c r="B51" s="15" t="s">
        <v>10</v>
      </c>
      <c r="C51" s="19">
        <f>SUM(C50:C50)</f>
        <v>0</v>
      </c>
      <c r="D51" s="23">
        <f>C51*D44</f>
        <v>0</v>
      </c>
      <c r="E51" s="93"/>
      <c r="F51" s="15" t="s">
        <v>10</v>
      </c>
      <c r="G51" s="19">
        <f>SUM(G50:G50)</f>
        <v>0</v>
      </c>
      <c r="H51" s="17">
        <f>G51*H44</f>
        <v>0</v>
      </c>
    </row>
    <row r="52" spans="1:8" ht="16" thickBot="1" x14ac:dyDescent="0.25">
      <c r="A52" s="86" t="s">
        <v>188</v>
      </c>
      <c r="B52" s="86"/>
      <c r="C52" s="86"/>
      <c r="D52" s="86"/>
      <c r="E52" s="86"/>
      <c r="F52" s="86"/>
      <c r="G52" s="86"/>
      <c r="H52" s="86"/>
    </row>
    <row r="53" spans="1:8" x14ac:dyDescent="0.2">
      <c r="A53" s="87"/>
      <c r="B53" s="2" t="s">
        <v>0</v>
      </c>
      <c r="C53" s="3"/>
      <c r="D53" s="55" t="str">
        <f>D3</f>
        <v>Цена РУБЛЬ шт.</v>
      </c>
      <c r="E53" s="91"/>
      <c r="F53" s="2" t="s">
        <v>0</v>
      </c>
      <c r="G53" s="3"/>
      <c r="H53" s="55" t="str">
        <f>D3</f>
        <v>Цена РУБЛЬ шт.</v>
      </c>
    </row>
    <row r="54" spans="1:8" ht="15" customHeight="1" x14ac:dyDescent="0.2">
      <c r="A54" s="88"/>
      <c r="B54" s="98" t="s">
        <v>173</v>
      </c>
      <c r="C54" s="96" t="s">
        <v>2</v>
      </c>
      <c r="D54" s="100">
        <v>234</v>
      </c>
      <c r="E54" s="92"/>
      <c r="F54" s="98" t="s">
        <v>176</v>
      </c>
      <c r="G54" s="103"/>
      <c r="H54" s="100">
        <v>108</v>
      </c>
    </row>
    <row r="55" spans="1:8" x14ac:dyDescent="0.2">
      <c r="A55" s="88"/>
      <c r="B55" s="99"/>
      <c r="C55" s="97"/>
      <c r="D55" s="116"/>
      <c r="E55" s="92"/>
      <c r="F55" s="115"/>
      <c r="G55" s="104"/>
      <c r="H55" s="116"/>
    </row>
    <row r="56" spans="1:8" x14ac:dyDescent="0.2">
      <c r="A56" s="88"/>
      <c r="B56" s="9" t="s">
        <v>172</v>
      </c>
      <c r="C56" s="10"/>
      <c r="D56" s="116"/>
      <c r="E56" s="92"/>
      <c r="F56" s="57" t="s">
        <v>3</v>
      </c>
      <c r="G56" s="58"/>
      <c r="H56" s="116"/>
    </row>
    <row r="57" spans="1:8" x14ac:dyDescent="0.2">
      <c r="A57" s="88"/>
      <c r="B57" s="9" t="s">
        <v>11</v>
      </c>
      <c r="C57" s="10"/>
      <c r="D57" s="116"/>
      <c r="E57" s="92"/>
      <c r="F57" s="57" t="s">
        <v>11</v>
      </c>
      <c r="G57" s="58"/>
      <c r="H57" s="116"/>
    </row>
    <row r="58" spans="1:8" x14ac:dyDescent="0.2">
      <c r="A58" s="88"/>
      <c r="B58" s="9" t="s">
        <v>6</v>
      </c>
      <c r="C58" s="10"/>
      <c r="D58" s="116"/>
      <c r="E58" s="92"/>
      <c r="F58" s="57" t="s">
        <v>6</v>
      </c>
      <c r="G58" s="58"/>
      <c r="H58" s="116"/>
    </row>
    <row r="59" spans="1:8" x14ac:dyDescent="0.2">
      <c r="A59" s="88"/>
      <c r="B59" s="5" t="s">
        <v>8</v>
      </c>
      <c r="C59" s="6">
        <v>1</v>
      </c>
      <c r="D59" s="116"/>
      <c r="E59" s="92"/>
      <c r="F59" s="59" t="s">
        <v>8</v>
      </c>
      <c r="G59" s="56"/>
      <c r="H59" s="116"/>
    </row>
    <row r="60" spans="1:8" x14ac:dyDescent="0.2">
      <c r="A60" s="89"/>
      <c r="B60" s="13" t="s">
        <v>9</v>
      </c>
      <c r="C60" s="14"/>
      <c r="D60" s="117"/>
      <c r="E60" s="92"/>
      <c r="F60" s="60" t="s">
        <v>9</v>
      </c>
      <c r="G60" s="61"/>
      <c r="H60" s="117"/>
    </row>
    <row r="61" spans="1:8" ht="16" thickBot="1" x14ac:dyDescent="0.25">
      <c r="A61" s="90"/>
      <c r="B61" s="15" t="s">
        <v>10</v>
      </c>
      <c r="C61" s="19">
        <f>SUM(C60:C60)</f>
        <v>0</v>
      </c>
      <c r="D61" s="23">
        <f>C61*D54</f>
        <v>0</v>
      </c>
      <c r="E61" s="93"/>
      <c r="F61" s="62" t="s">
        <v>10</v>
      </c>
      <c r="G61" s="63">
        <f>G60</f>
        <v>0</v>
      </c>
      <c r="H61" s="17">
        <f>G61*H54</f>
        <v>0</v>
      </c>
    </row>
    <row r="62" spans="1:8" ht="16" thickBot="1" x14ac:dyDescent="0.25">
      <c r="A62" s="86" t="s">
        <v>201</v>
      </c>
      <c r="B62" s="86"/>
      <c r="C62" s="86"/>
      <c r="D62" s="86"/>
      <c r="E62" s="86"/>
      <c r="F62" s="86"/>
      <c r="G62" s="86"/>
      <c r="H62" s="86"/>
    </row>
    <row r="63" spans="1:8" x14ac:dyDescent="0.2">
      <c r="A63" s="112"/>
      <c r="B63" s="53" t="s">
        <v>0</v>
      </c>
      <c r="C63" s="54"/>
      <c r="D63" s="55" t="str">
        <f>D3</f>
        <v>Цена РУБЛЬ шт.</v>
      </c>
      <c r="E63" s="112"/>
      <c r="F63" s="53" t="s">
        <v>0</v>
      </c>
      <c r="G63" s="54"/>
      <c r="H63" s="55" t="str">
        <f>D3</f>
        <v>Цена РУБЛЬ шт.</v>
      </c>
    </row>
    <row r="64" spans="1:8" ht="15" customHeight="1" x14ac:dyDescent="0.2">
      <c r="A64" s="113"/>
      <c r="B64" s="98" t="s">
        <v>175</v>
      </c>
      <c r="C64" s="103" t="s">
        <v>2</v>
      </c>
      <c r="D64" s="121">
        <v>108</v>
      </c>
      <c r="E64" s="113"/>
      <c r="F64" s="98" t="s">
        <v>174</v>
      </c>
      <c r="G64" s="103" t="s">
        <v>2</v>
      </c>
      <c r="H64" s="120">
        <v>108</v>
      </c>
    </row>
    <row r="65" spans="1:8" ht="15" customHeight="1" x14ac:dyDescent="0.2">
      <c r="A65" s="113"/>
      <c r="B65" s="115"/>
      <c r="C65" s="104"/>
      <c r="D65" s="101"/>
      <c r="E65" s="113"/>
      <c r="F65" s="115"/>
      <c r="G65" s="104"/>
      <c r="H65" s="116"/>
    </row>
    <row r="66" spans="1:8" ht="15" customHeight="1" x14ac:dyDescent="0.2">
      <c r="A66" s="113"/>
      <c r="B66" s="57" t="s">
        <v>3</v>
      </c>
      <c r="C66" s="58"/>
      <c r="D66" s="101"/>
      <c r="E66" s="113"/>
      <c r="F66" s="57" t="s">
        <v>3</v>
      </c>
      <c r="G66" s="58"/>
      <c r="H66" s="116"/>
    </row>
    <row r="67" spans="1:8" ht="15" customHeight="1" x14ac:dyDescent="0.2">
      <c r="A67" s="113"/>
      <c r="B67" s="57" t="s">
        <v>11</v>
      </c>
      <c r="C67" s="58"/>
      <c r="D67" s="101"/>
      <c r="E67" s="113"/>
      <c r="F67" s="57" t="s">
        <v>11</v>
      </c>
      <c r="G67" s="58"/>
      <c r="H67" s="116"/>
    </row>
    <row r="68" spans="1:8" ht="15" customHeight="1" x14ac:dyDescent="0.2">
      <c r="A68" s="113"/>
      <c r="B68" s="57" t="s">
        <v>6</v>
      </c>
      <c r="C68" s="58"/>
      <c r="D68" s="101"/>
      <c r="E68" s="113"/>
      <c r="F68" s="57" t="s">
        <v>6</v>
      </c>
      <c r="G68" s="58"/>
      <c r="H68" s="116"/>
    </row>
    <row r="69" spans="1:8" ht="15" customHeight="1" x14ac:dyDescent="0.2">
      <c r="A69" s="113"/>
      <c r="B69" s="59" t="s">
        <v>8</v>
      </c>
      <c r="C69" s="56">
        <v>10</v>
      </c>
      <c r="D69" s="101"/>
      <c r="E69" s="113"/>
      <c r="F69" s="59" t="s">
        <v>8</v>
      </c>
      <c r="G69" s="56">
        <v>10</v>
      </c>
      <c r="H69" s="116"/>
    </row>
    <row r="70" spans="1:8" ht="15" customHeight="1" x14ac:dyDescent="0.2">
      <c r="A70" s="113"/>
      <c r="B70" s="60" t="s">
        <v>9</v>
      </c>
      <c r="C70" s="61"/>
      <c r="D70" s="102"/>
      <c r="E70" s="113"/>
      <c r="F70" s="60" t="s">
        <v>9</v>
      </c>
      <c r="G70" s="61"/>
      <c r="H70" s="117"/>
    </row>
    <row r="71" spans="1:8" ht="16" thickBot="1" x14ac:dyDescent="0.25">
      <c r="A71" s="114"/>
      <c r="B71" s="62" t="s">
        <v>10</v>
      </c>
      <c r="C71" s="63">
        <f>C70</f>
        <v>0</v>
      </c>
      <c r="D71" s="64">
        <f>C71*D64</f>
        <v>0</v>
      </c>
      <c r="E71" s="114"/>
      <c r="F71" s="62" t="s">
        <v>10</v>
      </c>
      <c r="G71" s="63">
        <f>G70</f>
        <v>0</v>
      </c>
      <c r="H71" s="65">
        <f>G71*H64</f>
        <v>0</v>
      </c>
    </row>
    <row r="72" spans="1:8" ht="16" thickBot="1" x14ac:dyDescent="0.25">
      <c r="A72" s="71" t="s">
        <v>167</v>
      </c>
      <c r="B72" s="72"/>
      <c r="C72" s="72"/>
      <c r="D72" s="72"/>
      <c r="E72" s="73"/>
      <c r="F72" s="29" t="s">
        <v>24</v>
      </c>
      <c r="G72" s="80" t="s">
        <v>197</v>
      </c>
      <c r="H72" s="81"/>
    </row>
    <row r="73" spans="1:8" x14ac:dyDescent="0.2">
      <c r="A73" s="74"/>
      <c r="B73" s="75"/>
      <c r="C73" s="75"/>
      <c r="D73" s="75"/>
      <c r="E73" s="76"/>
      <c r="F73" s="69">
        <f>C11+G11+C21+G21+C31+G31+C41+G41+C51+G51+C61+G61+C71+G71</f>
        <v>0</v>
      </c>
      <c r="G73" s="82">
        <f>D11+H11+D21+H21+D31+H31+D41+H41+D51+H51+D61+H61+D71+H71</f>
        <v>0</v>
      </c>
      <c r="H73" s="83"/>
    </row>
    <row r="74" spans="1:8" ht="16" thickBot="1" x14ac:dyDescent="0.25">
      <c r="A74" s="77"/>
      <c r="B74" s="78"/>
      <c r="C74" s="78"/>
      <c r="D74" s="78"/>
      <c r="E74" s="79"/>
      <c r="F74" s="70"/>
      <c r="G74" s="84"/>
      <c r="H74" s="85"/>
    </row>
  </sheetData>
  <sheetProtection password="F17D" sheet="1" objects="1" scenarios="1"/>
  <mergeCells count="60">
    <mergeCell ref="A52:H52"/>
    <mergeCell ref="H64:H70"/>
    <mergeCell ref="A62:H62"/>
    <mergeCell ref="D54:D60"/>
    <mergeCell ref="H54:H60"/>
    <mergeCell ref="D64:D70"/>
    <mergeCell ref="G54:G55"/>
    <mergeCell ref="D4:D10"/>
    <mergeCell ref="H4:H10"/>
    <mergeCell ref="D14:D20"/>
    <mergeCell ref="H14:H20"/>
    <mergeCell ref="G14:G15"/>
    <mergeCell ref="D34:D40"/>
    <mergeCell ref="H34:H40"/>
    <mergeCell ref="D44:D50"/>
    <mergeCell ref="H44:H50"/>
    <mergeCell ref="A32:H32"/>
    <mergeCell ref="A33:A41"/>
    <mergeCell ref="E33:E41"/>
    <mergeCell ref="C34:C35"/>
    <mergeCell ref="G34:G35"/>
    <mergeCell ref="A63:A71"/>
    <mergeCell ref="E63:E71"/>
    <mergeCell ref="B64:B65"/>
    <mergeCell ref="C64:C65"/>
    <mergeCell ref="F64:F65"/>
    <mergeCell ref="G64:G65"/>
    <mergeCell ref="A1:H1"/>
    <mergeCell ref="A2:H2"/>
    <mergeCell ref="A3:A11"/>
    <mergeCell ref="E3:E11"/>
    <mergeCell ref="G4:G5"/>
    <mergeCell ref="C4:C5"/>
    <mergeCell ref="A12:H12"/>
    <mergeCell ref="A13:A21"/>
    <mergeCell ref="E13:E21"/>
    <mergeCell ref="C14:C15"/>
    <mergeCell ref="A22:H22"/>
    <mergeCell ref="A23:A31"/>
    <mergeCell ref="E23:E31"/>
    <mergeCell ref="C24:C25"/>
    <mergeCell ref="G24:G25"/>
    <mergeCell ref="D24:D30"/>
    <mergeCell ref="H24:H30"/>
    <mergeCell ref="F73:F74"/>
    <mergeCell ref="A72:E74"/>
    <mergeCell ref="G72:H72"/>
    <mergeCell ref="G73:H74"/>
    <mergeCell ref="A42:H42"/>
    <mergeCell ref="A43:A51"/>
    <mergeCell ref="E43:E51"/>
    <mergeCell ref="B44:B45"/>
    <mergeCell ref="C44:C45"/>
    <mergeCell ref="F44:F45"/>
    <mergeCell ref="G44:G45"/>
    <mergeCell ref="A53:A61"/>
    <mergeCell ref="E53:E61"/>
    <mergeCell ref="B54:B55"/>
    <mergeCell ref="C54:C55"/>
    <mergeCell ref="F54:F55"/>
  </mergeCells>
  <conditionalFormatting sqref="A2:H2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5" right="0.75" top="1" bottom="1" header="0.5" footer="0.5"/>
  <pageSetup paperSize="9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H175"/>
  <sheetViews>
    <sheetView workbookViewId="0">
      <selection sqref="A1:H1"/>
    </sheetView>
  </sheetViews>
  <sheetFormatPr baseColWidth="10" defaultColWidth="8.83203125" defaultRowHeight="15" x14ac:dyDescent="0.2"/>
  <cols>
    <col min="1" max="1" width="21.6640625" customWidth="1"/>
    <col min="2" max="2" width="30.6640625" customWidth="1"/>
    <col min="3" max="3" width="12.6640625" customWidth="1"/>
    <col min="4" max="4" width="9.6640625" customWidth="1"/>
    <col min="5" max="5" width="21.6640625" customWidth="1"/>
    <col min="6" max="6" width="30.6640625" customWidth="1"/>
    <col min="7" max="7" width="12.6640625" customWidth="1"/>
    <col min="8" max="8" width="9.6640625" customWidth="1"/>
  </cols>
  <sheetData>
    <row r="1" spans="1:8" ht="27" customHeight="1" x14ac:dyDescent="0.2">
      <c r="A1" s="105" t="s">
        <v>109</v>
      </c>
      <c r="B1" s="106"/>
      <c r="C1" s="106"/>
      <c r="D1" s="106"/>
      <c r="E1" s="106"/>
      <c r="F1" s="106"/>
      <c r="G1" s="106"/>
      <c r="H1" s="107"/>
    </row>
    <row r="2" spans="1:8" ht="48" customHeight="1" thickBot="1" x14ac:dyDescent="0.25">
      <c r="A2" s="108" t="s">
        <v>187</v>
      </c>
      <c r="B2" s="109"/>
      <c r="C2" s="109"/>
      <c r="D2" s="109"/>
      <c r="E2" s="109"/>
      <c r="F2" s="109"/>
      <c r="G2" s="109"/>
      <c r="H2" s="110"/>
    </row>
    <row r="3" spans="1:8" ht="17" thickBot="1" x14ac:dyDescent="0.25">
      <c r="A3" s="123"/>
      <c r="B3" s="124"/>
      <c r="C3" s="124"/>
      <c r="D3" s="124"/>
      <c r="E3" s="124"/>
      <c r="F3" s="124"/>
      <c r="G3" s="125"/>
      <c r="H3" s="1"/>
    </row>
    <row r="4" spans="1:8" ht="24" customHeight="1" x14ac:dyDescent="0.2">
      <c r="A4" s="87"/>
      <c r="B4" s="2" t="s">
        <v>0</v>
      </c>
      <c r="C4" s="3" t="s">
        <v>25</v>
      </c>
      <c r="D4" s="4" t="s">
        <v>183</v>
      </c>
      <c r="E4" s="87"/>
      <c r="F4" s="2" t="s">
        <v>0</v>
      </c>
      <c r="G4" s="3"/>
      <c r="H4" s="4" t="s">
        <v>184</v>
      </c>
    </row>
    <row r="5" spans="1:8" ht="15" customHeight="1" x14ac:dyDescent="0.2">
      <c r="A5" s="88"/>
      <c r="B5" s="30" t="s">
        <v>1</v>
      </c>
      <c r="C5" s="6"/>
      <c r="D5" s="100">
        <v>13760</v>
      </c>
      <c r="E5" s="88"/>
      <c r="F5" s="94" t="s">
        <v>83</v>
      </c>
      <c r="G5" s="96" t="s">
        <v>2</v>
      </c>
      <c r="H5" s="100">
        <v>3200</v>
      </c>
    </row>
    <row r="6" spans="1:8" ht="50.25" customHeight="1" x14ac:dyDescent="0.2">
      <c r="A6" s="88"/>
      <c r="B6" s="7" t="s">
        <v>80</v>
      </c>
      <c r="C6" s="8" t="s">
        <v>2</v>
      </c>
      <c r="D6" s="118"/>
      <c r="E6" s="88"/>
      <c r="F6" s="95"/>
      <c r="G6" s="97"/>
      <c r="H6" s="101"/>
    </row>
    <row r="7" spans="1:8" ht="15" customHeight="1" x14ac:dyDescent="0.2">
      <c r="A7" s="88"/>
      <c r="B7" s="9" t="s">
        <v>3</v>
      </c>
      <c r="C7" s="10"/>
      <c r="D7" s="118"/>
      <c r="E7" s="88"/>
      <c r="F7" s="9" t="s">
        <v>3</v>
      </c>
      <c r="G7" s="10"/>
      <c r="H7" s="101"/>
    </row>
    <row r="8" spans="1:8" ht="15" customHeight="1" x14ac:dyDescent="0.2">
      <c r="A8" s="88"/>
      <c r="B8" s="9" t="s">
        <v>4</v>
      </c>
      <c r="C8" s="10"/>
      <c r="D8" s="118"/>
      <c r="E8" s="88"/>
      <c r="F8" s="9" t="s">
        <v>4</v>
      </c>
      <c r="G8" s="10"/>
      <c r="H8" s="101"/>
    </row>
    <row r="9" spans="1:8" ht="15" customHeight="1" x14ac:dyDescent="0.2">
      <c r="A9" s="88"/>
      <c r="B9" s="9" t="s">
        <v>6</v>
      </c>
      <c r="C9" s="10"/>
      <c r="D9" s="118"/>
      <c r="E9" s="88"/>
      <c r="F9" s="9" t="s">
        <v>6</v>
      </c>
      <c r="G9" s="10"/>
      <c r="H9" s="101"/>
    </row>
    <row r="10" spans="1:8" ht="15" customHeight="1" x14ac:dyDescent="0.2">
      <c r="A10" s="88"/>
      <c r="B10" s="5" t="s">
        <v>7</v>
      </c>
      <c r="C10" s="6">
        <v>1</v>
      </c>
      <c r="D10" s="118"/>
      <c r="E10" s="88"/>
      <c r="F10" s="5" t="s">
        <v>8</v>
      </c>
      <c r="G10" s="6">
        <v>1</v>
      </c>
      <c r="H10" s="101"/>
    </row>
    <row r="11" spans="1:8" ht="15" customHeight="1" x14ac:dyDescent="0.2">
      <c r="A11" s="88"/>
      <c r="B11" s="11" t="s">
        <v>9</v>
      </c>
      <c r="C11" s="14"/>
      <c r="D11" s="119"/>
      <c r="E11" s="88"/>
      <c r="F11" s="13" t="s">
        <v>9</v>
      </c>
      <c r="G11" s="14"/>
      <c r="H11" s="102"/>
    </row>
    <row r="12" spans="1:8" ht="15" customHeight="1" thickBot="1" x14ac:dyDescent="0.25">
      <c r="A12" s="111"/>
      <c r="B12" s="15" t="s">
        <v>10</v>
      </c>
      <c r="C12" s="16">
        <f>C11</f>
        <v>0</v>
      </c>
      <c r="D12" s="17">
        <f>C12*D5</f>
        <v>0</v>
      </c>
      <c r="E12" s="122"/>
      <c r="F12" s="18" t="s">
        <v>10</v>
      </c>
      <c r="G12" s="19">
        <f>SUM(G11)</f>
        <v>0</v>
      </c>
      <c r="H12" s="17">
        <f>G12*H5</f>
        <v>0</v>
      </c>
    </row>
    <row r="13" spans="1:8" ht="16" thickBot="1" x14ac:dyDescent="0.25">
      <c r="A13" s="86" t="s">
        <v>188</v>
      </c>
      <c r="B13" s="86"/>
      <c r="C13" s="86"/>
      <c r="D13" s="86"/>
      <c r="E13" s="86"/>
      <c r="F13" s="86"/>
      <c r="G13" s="86"/>
      <c r="H13" s="86"/>
    </row>
    <row r="14" spans="1:8" ht="24" customHeight="1" x14ac:dyDescent="0.2">
      <c r="A14" s="91"/>
      <c r="B14" s="2" t="s">
        <v>0</v>
      </c>
      <c r="C14" s="3"/>
      <c r="D14" s="4" t="s">
        <v>185</v>
      </c>
      <c r="E14" s="87"/>
      <c r="F14" s="2" t="s">
        <v>0</v>
      </c>
      <c r="G14" s="3"/>
      <c r="H14" s="4" t="str">
        <f>D14</f>
        <v>Цена РУБЛЬ лист.</v>
      </c>
    </row>
    <row r="15" spans="1:8" ht="15" customHeight="1" x14ac:dyDescent="0.2">
      <c r="A15" s="92"/>
      <c r="B15" s="94" t="s">
        <v>81</v>
      </c>
      <c r="C15" s="96" t="s">
        <v>2</v>
      </c>
      <c r="D15" s="100">
        <v>16</v>
      </c>
      <c r="E15" s="88"/>
      <c r="F15" s="94" t="s">
        <v>82</v>
      </c>
      <c r="G15" s="96" t="s">
        <v>2</v>
      </c>
      <c r="H15" s="100">
        <v>16</v>
      </c>
    </row>
    <row r="16" spans="1:8" ht="24.75" customHeight="1" x14ac:dyDescent="0.2">
      <c r="A16" s="92"/>
      <c r="B16" s="95"/>
      <c r="C16" s="97"/>
      <c r="D16" s="101"/>
      <c r="E16" s="88"/>
      <c r="F16" s="95"/>
      <c r="G16" s="97"/>
      <c r="H16" s="101"/>
    </row>
    <row r="17" spans="1:8" ht="15" customHeight="1" x14ac:dyDescent="0.2">
      <c r="A17" s="92"/>
      <c r="B17" s="9" t="s">
        <v>3</v>
      </c>
      <c r="C17" s="10"/>
      <c r="D17" s="101"/>
      <c r="E17" s="88"/>
      <c r="F17" s="9" t="s">
        <v>3</v>
      </c>
      <c r="G17" s="10"/>
      <c r="H17" s="101"/>
    </row>
    <row r="18" spans="1:8" ht="15" customHeight="1" x14ac:dyDescent="0.2">
      <c r="A18" s="92"/>
      <c r="B18" s="9" t="s">
        <v>4</v>
      </c>
      <c r="C18" s="10"/>
      <c r="D18" s="101"/>
      <c r="E18" s="88"/>
      <c r="F18" s="9" t="s">
        <v>11</v>
      </c>
      <c r="G18" s="10"/>
      <c r="H18" s="101"/>
    </row>
    <row r="19" spans="1:8" ht="15" customHeight="1" x14ac:dyDescent="0.2">
      <c r="A19" s="92"/>
      <c r="B19" s="9" t="s">
        <v>6</v>
      </c>
      <c r="C19" s="10"/>
      <c r="D19" s="101"/>
      <c r="E19" s="88"/>
      <c r="F19" s="9" t="s">
        <v>6</v>
      </c>
      <c r="G19" s="10"/>
      <c r="H19" s="101"/>
    </row>
    <row r="20" spans="1:8" ht="15" customHeight="1" x14ac:dyDescent="0.2">
      <c r="A20" s="92"/>
      <c r="B20" s="5" t="s">
        <v>8</v>
      </c>
      <c r="C20" s="6">
        <v>10</v>
      </c>
      <c r="D20" s="101"/>
      <c r="E20" s="126"/>
      <c r="F20" s="5" t="s">
        <v>8</v>
      </c>
      <c r="G20" s="20">
        <v>10</v>
      </c>
      <c r="H20" s="101"/>
    </row>
    <row r="21" spans="1:8" ht="15" customHeight="1" x14ac:dyDescent="0.2">
      <c r="A21" s="92"/>
      <c r="B21" s="13" t="s">
        <v>9</v>
      </c>
      <c r="C21" s="14"/>
      <c r="D21" s="102"/>
      <c r="E21" s="126"/>
      <c r="F21" s="21" t="s">
        <v>9</v>
      </c>
      <c r="G21" s="22"/>
      <c r="H21" s="102"/>
    </row>
    <row r="22" spans="1:8" ht="15" customHeight="1" thickBot="1" x14ac:dyDescent="0.25">
      <c r="A22" s="93"/>
      <c r="B22" s="18" t="s">
        <v>10</v>
      </c>
      <c r="C22" s="19">
        <f>SUM(C21)</f>
        <v>0</v>
      </c>
      <c r="D22" s="17">
        <f>C22*D15</f>
        <v>0</v>
      </c>
      <c r="E22" s="122"/>
      <c r="F22" s="15" t="s">
        <v>10</v>
      </c>
      <c r="G22" s="19">
        <f>SUM(G21)</f>
        <v>0</v>
      </c>
      <c r="H22" s="17">
        <f>G22*H15</f>
        <v>0</v>
      </c>
    </row>
    <row r="23" spans="1:8" ht="16" thickBot="1" x14ac:dyDescent="0.25">
      <c r="A23" s="86" t="str">
        <f>A13</f>
        <v>Общий минимальный заказ  на сумму 38500 рублей</v>
      </c>
      <c r="B23" s="86"/>
      <c r="C23" s="86"/>
      <c r="D23" s="86"/>
      <c r="E23" s="86"/>
      <c r="F23" s="86"/>
      <c r="G23" s="86"/>
      <c r="H23" s="86"/>
    </row>
    <row r="24" spans="1:8" ht="24" customHeight="1" x14ac:dyDescent="0.2">
      <c r="A24" s="87"/>
      <c r="B24" s="2" t="s">
        <v>0</v>
      </c>
      <c r="C24" s="3"/>
      <c r="D24" s="4" t="str">
        <f>D4</f>
        <v>Цена РУБЛЬ шт.</v>
      </c>
      <c r="E24" s="87"/>
      <c r="F24" s="2" t="s">
        <v>0</v>
      </c>
      <c r="G24" s="3"/>
      <c r="H24" s="4" t="str">
        <f>D4</f>
        <v>Цена РУБЛЬ шт.</v>
      </c>
    </row>
    <row r="25" spans="1:8" ht="15" customHeight="1" x14ac:dyDescent="0.2">
      <c r="A25" s="88"/>
      <c r="B25" s="94" t="s">
        <v>146</v>
      </c>
      <c r="C25" s="96" t="s">
        <v>203</v>
      </c>
      <c r="D25" s="100">
        <v>153</v>
      </c>
      <c r="E25" s="88"/>
      <c r="F25" s="94" t="s">
        <v>151</v>
      </c>
      <c r="G25" s="96" t="s">
        <v>203</v>
      </c>
      <c r="H25" s="100">
        <v>153</v>
      </c>
    </row>
    <row r="26" spans="1:8" ht="15" customHeight="1" x14ac:dyDescent="0.2">
      <c r="A26" s="88"/>
      <c r="B26" s="95"/>
      <c r="C26" s="97"/>
      <c r="D26" s="101"/>
      <c r="E26" s="88"/>
      <c r="F26" s="95"/>
      <c r="G26" s="97"/>
      <c r="H26" s="101"/>
    </row>
    <row r="27" spans="1:8" ht="15" customHeight="1" x14ac:dyDescent="0.2">
      <c r="A27" s="88"/>
      <c r="B27" s="9" t="s">
        <v>3</v>
      </c>
      <c r="C27" s="10"/>
      <c r="D27" s="101"/>
      <c r="E27" s="88"/>
      <c r="F27" s="9" t="s">
        <v>3</v>
      </c>
      <c r="G27" s="10"/>
      <c r="H27" s="101"/>
    </row>
    <row r="28" spans="1:8" ht="15" customHeight="1" x14ac:dyDescent="0.2">
      <c r="A28" s="88"/>
      <c r="B28" s="9" t="s">
        <v>11</v>
      </c>
      <c r="C28" s="10"/>
      <c r="D28" s="101"/>
      <c r="E28" s="88"/>
      <c r="F28" s="9" t="s">
        <v>11</v>
      </c>
      <c r="G28" s="10"/>
      <c r="H28" s="101"/>
    </row>
    <row r="29" spans="1:8" ht="15" customHeight="1" x14ac:dyDescent="0.2">
      <c r="A29" s="88"/>
      <c r="B29" s="9" t="s">
        <v>6</v>
      </c>
      <c r="C29" s="10"/>
      <c r="D29" s="101"/>
      <c r="E29" s="88"/>
      <c r="F29" s="9" t="s">
        <v>6</v>
      </c>
      <c r="G29" s="10"/>
      <c r="H29" s="101"/>
    </row>
    <row r="30" spans="1:8" ht="15" customHeight="1" x14ac:dyDescent="0.2">
      <c r="A30" s="88"/>
      <c r="B30" s="5" t="s">
        <v>8</v>
      </c>
      <c r="C30" s="6">
        <v>10</v>
      </c>
      <c r="D30" s="101"/>
      <c r="E30" s="88"/>
      <c r="F30" s="5" t="s">
        <v>8</v>
      </c>
      <c r="G30" s="6">
        <v>10</v>
      </c>
      <c r="H30" s="101"/>
    </row>
    <row r="31" spans="1:8" ht="15" customHeight="1" x14ac:dyDescent="0.2">
      <c r="A31" s="88"/>
      <c r="B31" s="13" t="s">
        <v>9</v>
      </c>
      <c r="C31" s="14"/>
      <c r="D31" s="102"/>
      <c r="E31" s="88"/>
      <c r="F31" s="13" t="s">
        <v>9</v>
      </c>
      <c r="G31" s="14"/>
      <c r="H31" s="102"/>
    </row>
    <row r="32" spans="1:8" ht="15" customHeight="1" thickBot="1" x14ac:dyDescent="0.25">
      <c r="A32" s="90"/>
      <c r="B32" s="15" t="s">
        <v>10</v>
      </c>
      <c r="C32" s="19">
        <f>SUM(C31:C31)</f>
        <v>0</v>
      </c>
      <c r="D32" s="17">
        <f>C32*D25</f>
        <v>0</v>
      </c>
      <c r="E32" s="122"/>
      <c r="F32" s="15" t="s">
        <v>10</v>
      </c>
      <c r="G32" s="19">
        <f>SUM(G31:G31)</f>
        <v>0</v>
      </c>
      <c r="H32" s="23">
        <f>G32*H25</f>
        <v>0</v>
      </c>
    </row>
    <row r="33" spans="1:8" ht="16" thickBot="1" x14ac:dyDescent="0.25">
      <c r="A33" s="86" t="str">
        <f>A13</f>
        <v>Общий минимальный заказ  на сумму 38500 рублей</v>
      </c>
      <c r="B33" s="86"/>
      <c r="C33" s="86"/>
      <c r="D33" s="86"/>
      <c r="E33" s="86"/>
      <c r="F33" s="86"/>
      <c r="G33" s="86"/>
      <c r="H33" s="86"/>
    </row>
    <row r="34" spans="1:8" ht="24" customHeight="1" x14ac:dyDescent="0.2">
      <c r="A34" s="87"/>
      <c r="B34" s="2" t="s">
        <v>0</v>
      </c>
      <c r="C34" s="3"/>
      <c r="D34" s="4" t="str">
        <f>D4</f>
        <v>Цена РУБЛЬ шт.</v>
      </c>
      <c r="E34" s="87"/>
      <c r="F34" s="2" t="s">
        <v>0</v>
      </c>
      <c r="G34" s="3"/>
      <c r="H34" s="4" t="str">
        <f>D4</f>
        <v>Цена РУБЛЬ шт.</v>
      </c>
    </row>
    <row r="35" spans="1:8" ht="15" customHeight="1" x14ac:dyDescent="0.2">
      <c r="A35" s="88"/>
      <c r="B35" s="94" t="s">
        <v>147</v>
      </c>
      <c r="C35" s="96" t="s">
        <v>203</v>
      </c>
      <c r="D35" s="100">
        <v>153</v>
      </c>
      <c r="E35" s="88"/>
      <c r="F35" s="94" t="s">
        <v>148</v>
      </c>
      <c r="G35" s="96" t="s">
        <v>203</v>
      </c>
      <c r="H35" s="100">
        <v>153</v>
      </c>
    </row>
    <row r="36" spans="1:8" ht="15" customHeight="1" x14ac:dyDescent="0.2">
      <c r="A36" s="88"/>
      <c r="B36" s="95"/>
      <c r="C36" s="97"/>
      <c r="D36" s="101"/>
      <c r="E36" s="88"/>
      <c r="F36" s="95"/>
      <c r="G36" s="97"/>
      <c r="H36" s="101"/>
    </row>
    <row r="37" spans="1:8" ht="15" customHeight="1" x14ac:dyDescent="0.2">
      <c r="A37" s="88"/>
      <c r="B37" s="9" t="s">
        <v>3</v>
      </c>
      <c r="C37" s="10"/>
      <c r="D37" s="101"/>
      <c r="E37" s="88"/>
      <c r="F37" s="9" t="s">
        <v>3</v>
      </c>
      <c r="G37" s="10"/>
      <c r="H37" s="101"/>
    </row>
    <row r="38" spans="1:8" ht="15" customHeight="1" x14ac:dyDescent="0.2">
      <c r="A38" s="88"/>
      <c r="B38" s="9" t="s">
        <v>11</v>
      </c>
      <c r="C38" s="10"/>
      <c r="D38" s="101"/>
      <c r="E38" s="88"/>
      <c r="F38" s="9" t="s">
        <v>11</v>
      </c>
      <c r="G38" s="10"/>
      <c r="H38" s="101"/>
    </row>
    <row r="39" spans="1:8" ht="15" customHeight="1" x14ac:dyDescent="0.2">
      <c r="A39" s="88"/>
      <c r="B39" s="9" t="s">
        <v>6</v>
      </c>
      <c r="C39" s="10"/>
      <c r="D39" s="101"/>
      <c r="E39" s="88"/>
      <c r="F39" s="9" t="s">
        <v>6</v>
      </c>
      <c r="G39" s="10"/>
      <c r="H39" s="101"/>
    </row>
    <row r="40" spans="1:8" ht="15" customHeight="1" x14ac:dyDescent="0.2">
      <c r="A40" s="88"/>
      <c r="B40" s="5" t="s">
        <v>8</v>
      </c>
      <c r="C40" s="6">
        <v>10</v>
      </c>
      <c r="D40" s="101"/>
      <c r="E40" s="88"/>
      <c r="F40" s="5" t="s">
        <v>8</v>
      </c>
      <c r="G40" s="6">
        <v>10</v>
      </c>
      <c r="H40" s="101"/>
    </row>
    <row r="41" spans="1:8" ht="15" customHeight="1" x14ac:dyDescent="0.2">
      <c r="A41" s="88"/>
      <c r="B41" s="13" t="s">
        <v>9</v>
      </c>
      <c r="C41" s="14"/>
      <c r="D41" s="102"/>
      <c r="E41" s="88"/>
      <c r="F41" s="13" t="s">
        <v>9</v>
      </c>
      <c r="G41" s="14"/>
      <c r="H41" s="102"/>
    </row>
    <row r="42" spans="1:8" ht="15" customHeight="1" thickBot="1" x14ac:dyDescent="0.25">
      <c r="A42" s="111"/>
      <c r="B42" s="15" t="s">
        <v>10</v>
      </c>
      <c r="C42" s="19">
        <f>SUM(C41:C41)</f>
        <v>0</v>
      </c>
      <c r="D42" s="17">
        <f>C42*D35</f>
        <v>0</v>
      </c>
      <c r="E42" s="90"/>
      <c r="F42" s="15" t="s">
        <v>10</v>
      </c>
      <c r="G42" s="19">
        <f>SUM(G41:G41)</f>
        <v>0</v>
      </c>
      <c r="H42" s="17">
        <f>G42*H35</f>
        <v>0</v>
      </c>
    </row>
    <row r="43" spans="1:8" ht="15" customHeight="1" thickBot="1" x14ac:dyDescent="0.25">
      <c r="A43" s="86" t="str">
        <f>A13</f>
        <v>Общий минимальный заказ  на сумму 38500 рублей</v>
      </c>
      <c r="B43" s="86"/>
      <c r="C43" s="86"/>
      <c r="D43" s="86"/>
      <c r="E43" s="86"/>
      <c r="F43" s="86"/>
      <c r="G43" s="86"/>
      <c r="H43" s="86"/>
    </row>
    <row r="44" spans="1:8" ht="24" customHeight="1" x14ac:dyDescent="0.2">
      <c r="A44" s="127"/>
      <c r="B44" s="2" t="s">
        <v>0</v>
      </c>
      <c r="C44" s="3"/>
      <c r="D44" s="4" t="str">
        <f>D4</f>
        <v>Цена РУБЛЬ шт.</v>
      </c>
      <c r="E44" s="87"/>
      <c r="F44" s="2" t="s">
        <v>0</v>
      </c>
      <c r="G44" s="3"/>
      <c r="H44" s="4" t="str">
        <f>D4</f>
        <v>Цена РУБЛЬ шт.</v>
      </c>
    </row>
    <row r="45" spans="1:8" ht="15" customHeight="1" x14ac:dyDescent="0.2">
      <c r="A45" s="128"/>
      <c r="B45" s="94" t="s">
        <v>149</v>
      </c>
      <c r="C45" s="96" t="s">
        <v>203</v>
      </c>
      <c r="D45" s="100">
        <v>153</v>
      </c>
      <c r="E45" s="88"/>
      <c r="F45" s="94" t="s">
        <v>150</v>
      </c>
      <c r="G45" s="96" t="s">
        <v>203</v>
      </c>
      <c r="H45" s="100">
        <v>153</v>
      </c>
    </row>
    <row r="46" spans="1:8" ht="15" customHeight="1" x14ac:dyDescent="0.2">
      <c r="A46" s="128"/>
      <c r="B46" s="95"/>
      <c r="C46" s="97"/>
      <c r="D46" s="101"/>
      <c r="E46" s="88"/>
      <c r="F46" s="95"/>
      <c r="G46" s="97"/>
      <c r="H46" s="101"/>
    </row>
    <row r="47" spans="1:8" ht="15" customHeight="1" x14ac:dyDescent="0.2">
      <c r="A47" s="128"/>
      <c r="B47" s="9" t="s">
        <v>3</v>
      </c>
      <c r="C47" s="10"/>
      <c r="D47" s="101"/>
      <c r="E47" s="88"/>
      <c r="F47" s="9" t="s">
        <v>3</v>
      </c>
      <c r="G47" s="10"/>
      <c r="H47" s="101"/>
    </row>
    <row r="48" spans="1:8" ht="15" customHeight="1" x14ac:dyDescent="0.2">
      <c r="A48" s="128"/>
      <c r="B48" s="9" t="s">
        <v>11</v>
      </c>
      <c r="C48" s="10"/>
      <c r="D48" s="101"/>
      <c r="E48" s="88"/>
      <c r="F48" s="9" t="s">
        <v>11</v>
      </c>
      <c r="G48" s="10"/>
      <c r="H48" s="101"/>
    </row>
    <row r="49" spans="1:8" ht="15" customHeight="1" x14ac:dyDescent="0.2">
      <c r="A49" s="128"/>
      <c r="B49" s="9" t="s">
        <v>6</v>
      </c>
      <c r="C49" s="10"/>
      <c r="D49" s="101"/>
      <c r="E49" s="88"/>
      <c r="F49" s="9" t="s">
        <v>6</v>
      </c>
      <c r="G49" s="10"/>
      <c r="H49" s="101"/>
    </row>
    <row r="50" spans="1:8" ht="15" customHeight="1" x14ac:dyDescent="0.2">
      <c r="A50" s="128"/>
      <c r="B50" s="5" t="s">
        <v>8</v>
      </c>
      <c r="C50" s="6">
        <v>10</v>
      </c>
      <c r="D50" s="101"/>
      <c r="E50" s="88"/>
      <c r="F50" s="5" t="s">
        <v>8</v>
      </c>
      <c r="G50" s="6">
        <v>10</v>
      </c>
      <c r="H50" s="101"/>
    </row>
    <row r="51" spans="1:8" ht="15" customHeight="1" x14ac:dyDescent="0.2">
      <c r="A51" s="128"/>
      <c r="B51" s="13" t="s">
        <v>9</v>
      </c>
      <c r="C51" s="14"/>
      <c r="D51" s="102"/>
      <c r="E51" s="88"/>
      <c r="F51" s="13" t="s">
        <v>9</v>
      </c>
      <c r="G51" s="14"/>
      <c r="H51" s="102"/>
    </row>
    <row r="52" spans="1:8" ht="15" customHeight="1" thickBot="1" x14ac:dyDescent="0.25">
      <c r="A52" s="129"/>
      <c r="B52" s="15" t="s">
        <v>10</v>
      </c>
      <c r="C52" s="19">
        <f>SUM(C51:C51)</f>
        <v>0</v>
      </c>
      <c r="D52" s="23">
        <f>C52*D45</f>
        <v>0</v>
      </c>
      <c r="E52" s="90"/>
      <c r="F52" s="15" t="s">
        <v>10</v>
      </c>
      <c r="G52" s="19">
        <f>SUM(G51:G51)</f>
        <v>0</v>
      </c>
      <c r="H52" s="17">
        <f>G52*H45</f>
        <v>0</v>
      </c>
    </row>
    <row r="53" spans="1:8" ht="15" customHeight="1" thickBot="1" x14ac:dyDescent="0.25">
      <c r="A53" s="86" t="str">
        <f>A13</f>
        <v>Общий минимальный заказ  на сумму 38500 рублей</v>
      </c>
      <c r="B53" s="86"/>
      <c r="C53" s="86"/>
      <c r="D53" s="86"/>
      <c r="E53" s="86"/>
      <c r="F53" s="86"/>
      <c r="G53" s="86"/>
      <c r="H53" s="86"/>
    </row>
    <row r="54" spans="1:8" ht="24" customHeight="1" x14ac:dyDescent="0.2">
      <c r="A54" s="87"/>
      <c r="B54" s="2" t="s">
        <v>0</v>
      </c>
      <c r="C54" s="3"/>
      <c r="D54" s="4" t="str">
        <f>D4</f>
        <v>Цена РУБЛЬ шт.</v>
      </c>
      <c r="E54" s="87"/>
      <c r="F54" s="2" t="s">
        <v>12</v>
      </c>
      <c r="G54" s="3"/>
      <c r="H54" s="4" t="str">
        <f>D4</f>
        <v>Цена РУБЛЬ шт.</v>
      </c>
    </row>
    <row r="55" spans="1:8" ht="15" customHeight="1" x14ac:dyDescent="0.2">
      <c r="A55" s="88"/>
      <c r="B55" s="94" t="s">
        <v>152</v>
      </c>
      <c r="C55" s="96" t="s">
        <v>203</v>
      </c>
      <c r="D55" s="100">
        <v>153</v>
      </c>
      <c r="E55" s="88"/>
      <c r="F55" s="94" t="s">
        <v>153</v>
      </c>
      <c r="G55" s="96" t="s">
        <v>203</v>
      </c>
      <c r="H55" s="100">
        <v>153</v>
      </c>
    </row>
    <row r="56" spans="1:8" ht="15" customHeight="1" x14ac:dyDescent="0.2">
      <c r="A56" s="88"/>
      <c r="B56" s="95"/>
      <c r="C56" s="97"/>
      <c r="D56" s="101"/>
      <c r="E56" s="88"/>
      <c r="F56" s="95"/>
      <c r="G56" s="97"/>
      <c r="H56" s="101"/>
    </row>
    <row r="57" spans="1:8" ht="15" customHeight="1" x14ac:dyDescent="0.2">
      <c r="A57" s="88"/>
      <c r="B57" s="9" t="s">
        <v>3</v>
      </c>
      <c r="C57" s="10"/>
      <c r="D57" s="101"/>
      <c r="E57" s="88"/>
      <c r="F57" s="9" t="s">
        <v>3</v>
      </c>
      <c r="G57" s="10"/>
      <c r="H57" s="101"/>
    </row>
    <row r="58" spans="1:8" ht="15" customHeight="1" x14ac:dyDescent="0.2">
      <c r="A58" s="88"/>
      <c r="B58" s="9" t="s">
        <v>11</v>
      </c>
      <c r="C58" s="10"/>
      <c r="D58" s="101"/>
      <c r="E58" s="88"/>
      <c r="F58" s="9" t="s">
        <v>11</v>
      </c>
      <c r="G58" s="10"/>
      <c r="H58" s="101"/>
    </row>
    <row r="59" spans="1:8" ht="15" customHeight="1" x14ac:dyDescent="0.2">
      <c r="A59" s="88"/>
      <c r="B59" s="9" t="s">
        <v>6</v>
      </c>
      <c r="C59" s="10"/>
      <c r="D59" s="101"/>
      <c r="E59" s="88"/>
      <c r="F59" s="9" t="s">
        <v>6</v>
      </c>
      <c r="G59" s="10"/>
      <c r="H59" s="101"/>
    </row>
    <row r="60" spans="1:8" ht="15" customHeight="1" x14ac:dyDescent="0.2">
      <c r="A60" s="88"/>
      <c r="B60" s="5" t="s">
        <v>8</v>
      </c>
      <c r="C60" s="6">
        <v>10</v>
      </c>
      <c r="D60" s="101"/>
      <c r="E60" s="88"/>
      <c r="F60" s="5" t="s">
        <v>8</v>
      </c>
      <c r="G60" s="6">
        <v>10</v>
      </c>
      <c r="H60" s="101"/>
    </row>
    <row r="61" spans="1:8" ht="15" customHeight="1" x14ac:dyDescent="0.2">
      <c r="A61" s="88"/>
      <c r="B61" s="13" t="s">
        <v>9</v>
      </c>
      <c r="C61" s="14"/>
      <c r="D61" s="102"/>
      <c r="E61" s="88"/>
      <c r="F61" s="13" t="s">
        <v>9</v>
      </c>
      <c r="G61" s="14"/>
      <c r="H61" s="102"/>
    </row>
    <row r="62" spans="1:8" ht="15" customHeight="1" thickBot="1" x14ac:dyDescent="0.25">
      <c r="A62" s="122"/>
      <c r="B62" s="15" t="s">
        <v>10</v>
      </c>
      <c r="C62" s="19">
        <f>SUM(C61:C61)</f>
        <v>0</v>
      </c>
      <c r="D62" s="23">
        <f>C62*D55</f>
        <v>0</v>
      </c>
      <c r="E62" s="122"/>
      <c r="F62" s="15" t="s">
        <v>10</v>
      </c>
      <c r="G62" s="19">
        <f>SUM(G61:G61)</f>
        <v>0</v>
      </c>
      <c r="H62" s="17">
        <f>G62*H55</f>
        <v>0</v>
      </c>
    </row>
    <row r="63" spans="1:8" ht="15" customHeight="1" thickBot="1" x14ac:dyDescent="0.25">
      <c r="A63" s="86" t="str">
        <f>A13</f>
        <v>Общий минимальный заказ  на сумму 38500 рублей</v>
      </c>
      <c r="B63" s="86"/>
      <c r="C63" s="86"/>
      <c r="D63" s="86"/>
      <c r="E63" s="86"/>
      <c r="F63" s="86"/>
      <c r="G63" s="86"/>
      <c r="H63" s="86"/>
    </row>
    <row r="64" spans="1:8" ht="24" customHeight="1" x14ac:dyDescent="0.2">
      <c r="A64" s="87"/>
      <c r="B64" s="2" t="s">
        <v>0</v>
      </c>
      <c r="C64" s="3"/>
      <c r="D64" s="4" t="str">
        <f>D4</f>
        <v>Цена РУБЛЬ шт.</v>
      </c>
      <c r="E64" s="87"/>
      <c r="F64" s="2" t="s">
        <v>0</v>
      </c>
      <c r="G64" s="3"/>
      <c r="H64" s="4" t="str">
        <f>D4</f>
        <v>Цена РУБЛЬ шт.</v>
      </c>
    </row>
    <row r="65" spans="1:8" ht="15" customHeight="1" x14ac:dyDescent="0.2">
      <c r="A65" s="88"/>
      <c r="B65" s="94" t="s">
        <v>154</v>
      </c>
      <c r="C65" s="96" t="s">
        <v>203</v>
      </c>
      <c r="D65" s="100">
        <v>153</v>
      </c>
      <c r="E65" s="88"/>
      <c r="F65" s="94" t="s">
        <v>155</v>
      </c>
      <c r="G65" s="96" t="s">
        <v>203</v>
      </c>
      <c r="H65" s="100">
        <v>153</v>
      </c>
    </row>
    <row r="66" spans="1:8" ht="15" customHeight="1" x14ac:dyDescent="0.2">
      <c r="A66" s="88"/>
      <c r="B66" s="95"/>
      <c r="C66" s="97"/>
      <c r="D66" s="101"/>
      <c r="E66" s="88"/>
      <c r="F66" s="95"/>
      <c r="G66" s="97"/>
      <c r="H66" s="101"/>
    </row>
    <row r="67" spans="1:8" ht="15" customHeight="1" x14ac:dyDescent="0.2">
      <c r="A67" s="88"/>
      <c r="B67" s="9" t="s">
        <v>3</v>
      </c>
      <c r="C67" s="10"/>
      <c r="D67" s="101"/>
      <c r="E67" s="88"/>
      <c r="F67" s="9" t="s">
        <v>3</v>
      </c>
      <c r="G67" s="10"/>
      <c r="H67" s="101"/>
    </row>
    <row r="68" spans="1:8" ht="15" customHeight="1" x14ac:dyDescent="0.2">
      <c r="A68" s="88"/>
      <c r="B68" s="9" t="s">
        <v>11</v>
      </c>
      <c r="C68" s="10"/>
      <c r="D68" s="101"/>
      <c r="E68" s="88"/>
      <c r="F68" s="9" t="s">
        <v>11</v>
      </c>
      <c r="G68" s="10"/>
      <c r="H68" s="101"/>
    </row>
    <row r="69" spans="1:8" ht="15" customHeight="1" x14ac:dyDescent="0.2">
      <c r="A69" s="88"/>
      <c r="B69" s="9" t="s">
        <v>6</v>
      </c>
      <c r="C69" s="10"/>
      <c r="D69" s="101"/>
      <c r="E69" s="88"/>
      <c r="F69" s="9" t="s">
        <v>6</v>
      </c>
      <c r="G69" s="10"/>
      <c r="H69" s="101"/>
    </row>
    <row r="70" spans="1:8" ht="15" customHeight="1" x14ac:dyDescent="0.2">
      <c r="A70" s="88"/>
      <c r="B70" s="5" t="s">
        <v>8</v>
      </c>
      <c r="C70" s="6">
        <v>10</v>
      </c>
      <c r="D70" s="101"/>
      <c r="E70" s="88"/>
      <c r="F70" s="5" t="s">
        <v>8</v>
      </c>
      <c r="G70" s="6">
        <v>10</v>
      </c>
      <c r="H70" s="101"/>
    </row>
    <row r="71" spans="1:8" ht="15" customHeight="1" x14ac:dyDescent="0.2">
      <c r="A71" s="88"/>
      <c r="B71" s="13" t="s">
        <v>9</v>
      </c>
      <c r="C71" s="14"/>
      <c r="D71" s="102"/>
      <c r="E71" s="88"/>
      <c r="F71" s="13" t="s">
        <v>9</v>
      </c>
      <c r="G71" s="14"/>
      <c r="H71" s="102"/>
    </row>
    <row r="72" spans="1:8" ht="15" customHeight="1" thickBot="1" x14ac:dyDescent="0.25">
      <c r="A72" s="122"/>
      <c r="B72" s="15" t="s">
        <v>10</v>
      </c>
      <c r="C72" s="19">
        <f>SUM(C71:C71)</f>
        <v>0</v>
      </c>
      <c r="D72" s="17">
        <f>C72*D65</f>
        <v>0</v>
      </c>
      <c r="E72" s="122"/>
      <c r="F72" s="15" t="s">
        <v>10</v>
      </c>
      <c r="G72" s="19">
        <f>SUM(G71:G71)</f>
        <v>0</v>
      </c>
      <c r="H72" s="17">
        <f>G72*H65</f>
        <v>0</v>
      </c>
    </row>
    <row r="73" spans="1:8" ht="15" customHeight="1" thickBot="1" x14ac:dyDescent="0.25">
      <c r="A73" s="86" t="str">
        <f>A13</f>
        <v>Общий минимальный заказ  на сумму 38500 рублей</v>
      </c>
      <c r="B73" s="86"/>
      <c r="C73" s="86"/>
      <c r="D73" s="86"/>
      <c r="E73" s="86"/>
      <c r="F73" s="86"/>
      <c r="G73" s="86"/>
      <c r="H73" s="86"/>
    </row>
    <row r="74" spans="1:8" ht="24" customHeight="1" x14ac:dyDescent="0.2">
      <c r="A74" s="87"/>
      <c r="B74" s="2" t="s">
        <v>12</v>
      </c>
      <c r="C74" s="3"/>
      <c r="D74" s="55" t="str">
        <f>D4</f>
        <v>Цена РУБЛЬ шт.</v>
      </c>
      <c r="E74" s="87"/>
      <c r="F74" s="2" t="s">
        <v>0</v>
      </c>
      <c r="G74" s="3"/>
      <c r="H74" s="55" t="str">
        <f>D4</f>
        <v>Цена РУБЛЬ шт.</v>
      </c>
    </row>
    <row r="75" spans="1:8" ht="15" customHeight="1" x14ac:dyDescent="0.2">
      <c r="A75" s="88"/>
      <c r="B75" s="94" t="s">
        <v>156</v>
      </c>
      <c r="C75" s="96" t="s">
        <v>203</v>
      </c>
      <c r="D75" s="100">
        <v>153</v>
      </c>
      <c r="E75" s="88"/>
      <c r="F75" s="94" t="s">
        <v>157</v>
      </c>
      <c r="G75" s="96" t="s">
        <v>203</v>
      </c>
      <c r="H75" s="100">
        <v>153</v>
      </c>
    </row>
    <row r="76" spans="1:8" ht="15" customHeight="1" x14ac:dyDescent="0.2">
      <c r="A76" s="88"/>
      <c r="B76" s="95"/>
      <c r="C76" s="97"/>
      <c r="D76" s="101"/>
      <c r="E76" s="88"/>
      <c r="F76" s="95"/>
      <c r="G76" s="97"/>
      <c r="H76" s="101"/>
    </row>
    <row r="77" spans="1:8" ht="15" customHeight="1" x14ac:dyDescent="0.2">
      <c r="A77" s="88"/>
      <c r="B77" s="9" t="s">
        <v>3</v>
      </c>
      <c r="C77" s="10"/>
      <c r="D77" s="101"/>
      <c r="E77" s="88"/>
      <c r="F77" s="9" t="s">
        <v>3</v>
      </c>
      <c r="G77" s="10"/>
      <c r="H77" s="101"/>
    </row>
    <row r="78" spans="1:8" ht="15" customHeight="1" x14ac:dyDescent="0.2">
      <c r="A78" s="88"/>
      <c r="B78" s="9" t="s">
        <v>11</v>
      </c>
      <c r="C78" s="10"/>
      <c r="D78" s="101"/>
      <c r="E78" s="88"/>
      <c r="F78" s="9" t="s">
        <v>11</v>
      </c>
      <c r="G78" s="10"/>
      <c r="H78" s="101"/>
    </row>
    <row r="79" spans="1:8" ht="15" customHeight="1" x14ac:dyDescent="0.2">
      <c r="A79" s="88"/>
      <c r="B79" s="9" t="s">
        <v>6</v>
      </c>
      <c r="C79" s="10"/>
      <c r="D79" s="101"/>
      <c r="E79" s="88"/>
      <c r="F79" s="9" t="s">
        <v>6</v>
      </c>
      <c r="G79" s="10"/>
      <c r="H79" s="101"/>
    </row>
    <row r="80" spans="1:8" ht="15" customHeight="1" x14ac:dyDescent="0.2">
      <c r="A80" s="88"/>
      <c r="B80" s="5" t="s">
        <v>8</v>
      </c>
      <c r="C80" s="6">
        <v>10</v>
      </c>
      <c r="D80" s="101"/>
      <c r="E80" s="88"/>
      <c r="F80" s="5" t="s">
        <v>8</v>
      </c>
      <c r="G80" s="6">
        <v>10</v>
      </c>
      <c r="H80" s="101"/>
    </row>
    <row r="81" spans="1:8" ht="15" customHeight="1" x14ac:dyDescent="0.2">
      <c r="A81" s="88"/>
      <c r="B81" s="13" t="s">
        <v>9</v>
      </c>
      <c r="C81" s="14"/>
      <c r="D81" s="102"/>
      <c r="E81" s="88"/>
      <c r="F81" s="13" t="s">
        <v>9</v>
      </c>
      <c r="G81" s="14"/>
      <c r="H81" s="102"/>
    </row>
    <row r="82" spans="1:8" ht="15" customHeight="1" thickBot="1" x14ac:dyDescent="0.25">
      <c r="A82" s="122"/>
      <c r="B82" s="15" t="s">
        <v>10</v>
      </c>
      <c r="C82" s="19">
        <f>SUM(C81:C81)</f>
        <v>0</v>
      </c>
      <c r="D82" s="17">
        <f>C82*D75</f>
        <v>0</v>
      </c>
      <c r="E82" s="122"/>
      <c r="F82" s="15" t="s">
        <v>10</v>
      </c>
      <c r="G82" s="19">
        <f>SUM(G81:G81)</f>
        <v>0</v>
      </c>
      <c r="H82" s="17">
        <f>G82*H75</f>
        <v>0</v>
      </c>
    </row>
    <row r="83" spans="1:8" ht="15" customHeight="1" thickBot="1" x14ac:dyDescent="0.25">
      <c r="A83" s="86" t="str">
        <f>A13</f>
        <v>Общий минимальный заказ  на сумму 38500 рублей</v>
      </c>
      <c r="B83" s="86"/>
      <c r="C83" s="86"/>
      <c r="D83" s="86"/>
      <c r="E83" s="86"/>
      <c r="F83" s="86"/>
      <c r="G83" s="86"/>
      <c r="H83" s="86"/>
    </row>
    <row r="84" spans="1:8" ht="24" customHeight="1" x14ac:dyDescent="0.2">
      <c r="A84" s="91"/>
      <c r="B84" s="2" t="s">
        <v>12</v>
      </c>
      <c r="C84" s="3"/>
      <c r="D84" s="55" t="str">
        <f>D4</f>
        <v>Цена РУБЛЬ шт.</v>
      </c>
      <c r="E84" s="87"/>
      <c r="F84" s="2" t="s">
        <v>0</v>
      </c>
      <c r="G84" s="3"/>
      <c r="H84" s="55" t="str">
        <f>D4</f>
        <v>Цена РУБЛЬ шт.</v>
      </c>
    </row>
    <row r="85" spans="1:8" ht="15" customHeight="1" x14ac:dyDescent="0.2">
      <c r="A85" s="92"/>
      <c r="B85" s="94" t="s">
        <v>158</v>
      </c>
      <c r="C85" s="96" t="s">
        <v>203</v>
      </c>
      <c r="D85" s="100">
        <v>153</v>
      </c>
      <c r="E85" s="88"/>
      <c r="F85" s="94" t="s">
        <v>162</v>
      </c>
      <c r="G85" s="96" t="s">
        <v>203</v>
      </c>
      <c r="H85" s="100">
        <v>153</v>
      </c>
    </row>
    <row r="86" spans="1:8" ht="15" customHeight="1" x14ac:dyDescent="0.2">
      <c r="A86" s="92"/>
      <c r="B86" s="95"/>
      <c r="C86" s="97"/>
      <c r="D86" s="101"/>
      <c r="E86" s="88"/>
      <c r="F86" s="95"/>
      <c r="G86" s="97"/>
      <c r="H86" s="101"/>
    </row>
    <row r="87" spans="1:8" ht="15" customHeight="1" x14ac:dyDescent="0.2">
      <c r="A87" s="92"/>
      <c r="B87" s="9" t="s">
        <v>3</v>
      </c>
      <c r="C87" s="10"/>
      <c r="D87" s="101"/>
      <c r="E87" s="88"/>
      <c r="F87" s="9" t="s">
        <v>3</v>
      </c>
      <c r="G87" s="10"/>
      <c r="H87" s="101"/>
    </row>
    <row r="88" spans="1:8" ht="15" customHeight="1" x14ac:dyDescent="0.2">
      <c r="A88" s="92"/>
      <c r="B88" s="9" t="s">
        <v>11</v>
      </c>
      <c r="C88" s="10"/>
      <c r="D88" s="101"/>
      <c r="E88" s="88"/>
      <c r="F88" s="9" t="s">
        <v>11</v>
      </c>
      <c r="G88" s="10"/>
      <c r="H88" s="101"/>
    </row>
    <row r="89" spans="1:8" ht="15" customHeight="1" x14ac:dyDescent="0.2">
      <c r="A89" s="92"/>
      <c r="B89" s="9" t="s">
        <v>6</v>
      </c>
      <c r="C89" s="10"/>
      <c r="D89" s="101"/>
      <c r="E89" s="88"/>
      <c r="F89" s="9" t="s">
        <v>6</v>
      </c>
      <c r="G89" s="10"/>
      <c r="H89" s="101"/>
    </row>
    <row r="90" spans="1:8" ht="15" customHeight="1" x14ac:dyDescent="0.2">
      <c r="A90" s="92"/>
      <c r="B90" s="5" t="s">
        <v>8</v>
      </c>
      <c r="C90" s="6">
        <v>10</v>
      </c>
      <c r="D90" s="101"/>
      <c r="E90" s="88"/>
      <c r="F90" s="5" t="s">
        <v>8</v>
      </c>
      <c r="G90" s="20">
        <v>10</v>
      </c>
      <c r="H90" s="101"/>
    </row>
    <row r="91" spans="1:8" ht="15" customHeight="1" x14ac:dyDescent="0.2">
      <c r="A91" s="92"/>
      <c r="B91" s="13" t="s">
        <v>9</v>
      </c>
      <c r="C91" s="14"/>
      <c r="D91" s="102"/>
      <c r="E91" s="88"/>
      <c r="F91" s="21" t="s">
        <v>9</v>
      </c>
      <c r="G91" s="22"/>
      <c r="H91" s="102"/>
    </row>
    <row r="92" spans="1:8" ht="15" customHeight="1" thickBot="1" x14ac:dyDescent="0.25">
      <c r="A92" s="93"/>
      <c r="B92" s="15" t="s">
        <v>10</v>
      </c>
      <c r="C92" s="19">
        <f>SUM(C91:C91)</f>
        <v>0</v>
      </c>
      <c r="D92" s="17">
        <f>C92*D85</f>
        <v>0</v>
      </c>
      <c r="E92" s="122"/>
      <c r="F92" s="15" t="s">
        <v>10</v>
      </c>
      <c r="G92" s="19">
        <f>SUM(G91)</f>
        <v>0</v>
      </c>
      <c r="H92" s="17">
        <f>G92*H85</f>
        <v>0</v>
      </c>
    </row>
    <row r="93" spans="1:8" ht="15" customHeight="1" thickBot="1" x14ac:dyDescent="0.25">
      <c r="A93" s="86" t="str">
        <f>A13</f>
        <v>Общий минимальный заказ  на сумму 38500 рублей</v>
      </c>
      <c r="B93" s="86"/>
      <c r="C93" s="86"/>
      <c r="D93" s="86"/>
      <c r="E93" s="86"/>
      <c r="F93" s="86"/>
      <c r="G93" s="86"/>
      <c r="H93" s="86"/>
    </row>
    <row r="94" spans="1:8" ht="24" customHeight="1" x14ac:dyDescent="0.2">
      <c r="A94" s="91"/>
      <c r="B94" s="2" t="s">
        <v>12</v>
      </c>
      <c r="C94" s="3"/>
      <c r="D94" s="55" t="str">
        <f>D4</f>
        <v>Цена РУБЛЬ шт.</v>
      </c>
      <c r="E94" s="91"/>
      <c r="F94" s="2" t="s">
        <v>12</v>
      </c>
      <c r="G94" s="3"/>
      <c r="H94" s="55" t="str">
        <f>D4</f>
        <v>Цена РУБЛЬ шт.</v>
      </c>
    </row>
    <row r="95" spans="1:8" ht="15" customHeight="1" x14ac:dyDescent="0.2">
      <c r="A95" s="92"/>
      <c r="B95" s="94" t="s">
        <v>13</v>
      </c>
      <c r="C95" s="96" t="s">
        <v>203</v>
      </c>
      <c r="D95" s="100">
        <v>153</v>
      </c>
      <c r="E95" s="92"/>
      <c r="F95" s="94" t="s">
        <v>14</v>
      </c>
      <c r="G95" s="96" t="s">
        <v>203</v>
      </c>
      <c r="H95" s="100">
        <v>153</v>
      </c>
    </row>
    <row r="96" spans="1:8" ht="15" customHeight="1" x14ac:dyDescent="0.2">
      <c r="A96" s="92"/>
      <c r="B96" s="95"/>
      <c r="C96" s="97"/>
      <c r="D96" s="101"/>
      <c r="E96" s="92"/>
      <c r="F96" s="95"/>
      <c r="G96" s="97"/>
      <c r="H96" s="101"/>
    </row>
    <row r="97" spans="1:8" ht="15" customHeight="1" x14ac:dyDescent="0.2">
      <c r="A97" s="92"/>
      <c r="B97" s="9" t="s">
        <v>3</v>
      </c>
      <c r="C97" s="10"/>
      <c r="D97" s="101"/>
      <c r="E97" s="92"/>
      <c r="F97" s="9" t="s">
        <v>3</v>
      </c>
      <c r="G97" s="10"/>
      <c r="H97" s="101"/>
    </row>
    <row r="98" spans="1:8" ht="15" customHeight="1" x14ac:dyDescent="0.2">
      <c r="A98" s="92"/>
      <c r="B98" s="9" t="s">
        <v>11</v>
      </c>
      <c r="C98" s="10"/>
      <c r="D98" s="101"/>
      <c r="E98" s="92"/>
      <c r="F98" s="9" t="s">
        <v>11</v>
      </c>
      <c r="G98" s="10"/>
      <c r="H98" s="101"/>
    </row>
    <row r="99" spans="1:8" ht="15" customHeight="1" x14ac:dyDescent="0.2">
      <c r="A99" s="92"/>
      <c r="B99" s="9" t="s">
        <v>6</v>
      </c>
      <c r="C99" s="10"/>
      <c r="D99" s="101"/>
      <c r="E99" s="92"/>
      <c r="F99" s="9" t="s">
        <v>6</v>
      </c>
      <c r="G99" s="10"/>
      <c r="H99" s="101"/>
    </row>
    <row r="100" spans="1:8" ht="15" customHeight="1" x14ac:dyDescent="0.2">
      <c r="A100" s="92"/>
      <c r="B100" s="5" t="s">
        <v>8</v>
      </c>
      <c r="C100" s="6">
        <v>10</v>
      </c>
      <c r="D100" s="101"/>
      <c r="E100" s="92"/>
      <c r="F100" s="5" t="s">
        <v>8</v>
      </c>
      <c r="G100" s="6">
        <v>10</v>
      </c>
      <c r="H100" s="101"/>
    </row>
    <row r="101" spans="1:8" ht="15" customHeight="1" x14ac:dyDescent="0.2">
      <c r="A101" s="92"/>
      <c r="B101" s="13" t="s">
        <v>9</v>
      </c>
      <c r="C101" s="14"/>
      <c r="D101" s="102"/>
      <c r="E101" s="92"/>
      <c r="F101" s="13" t="s">
        <v>9</v>
      </c>
      <c r="G101" s="14"/>
      <c r="H101" s="102"/>
    </row>
    <row r="102" spans="1:8" ht="15" customHeight="1" thickBot="1" x14ac:dyDescent="0.25">
      <c r="A102" s="93"/>
      <c r="B102" s="15" t="s">
        <v>10</v>
      </c>
      <c r="C102" s="19">
        <f>SUM(C101:C101)</f>
        <v>0</v>
      </c>
      <c r="D102" s="17">
        <f>C102*D95</f>
        <v>0</v>
      </c>
      <c r="E102" s="93"/>
      <c r="F102" s="15" t="s">
        <v>10</v>
      </c>
      <c r="G102" s="19">
        <f>SUM(G101:G101)</f>
        <v>0</v>
      </c>
      <c r="H102" s="17">
        <f>G102*H95</f>
        <v>0</v>
      </c>
    </row>
    <row r="103" spans="1:8" ht="15" customHeight="1" thickBot="1" x14ac:dyDescent="0.25">
      <c r="A103" s="86" t="str">
        <f>A13</f>
        <v>Общий минимальный заказ  на сумму 38500 рублей</v>
      </c>
      <c r="B103" s="86"/>
      <c r="C103" s="86"/>
      <c r="D103" s="86"/>
      <c r="E103" s="86"/>
      <c r="F103" s="86"/>
      <c r="G103" s="86"/>
      <c r="H103" s="86"/>
    </row>
    <row r="104" spans="1:8" ht="24" customHeight="1" x14ac:dyDescent="0.2">
      <c r="A104" s="91"/>
      <c r="B104" s="2" t="s">
        <v>12</v>
      </c>
      <c r="C104" s="3"/>
      <c r="D104" s="55" t="str">
        <f>D4</f>
        <v>Цена РУБЛЬ шт.</v>
      </c>
      <c r="E104" s="91"/>
      <c r="F104" s="2" t="s">
        <v>12</v>
      </c>
      <c r="G104" s="3"/>
      <c r="H104" s="55" t="str">
        <f>D4</f>
        <v>Цена РУБЛЬ шт.</v>
      </c>
    </row>
    <row r="105" spans="1:8" ht="15" customHeight="1" x14ac:dyDescent="0.2">
      <c r="A105" s="92"/>
      <c r="B105" s="94" t="s">
        <v>70</v>
      </c>
      <c r="C105" s="96" t="s">
        <v>203</v>
      </c>
      <c r="D105" s="100">
        <v>153</v>
      </c>
      <c r="E105" s="92"/>
      <c r="F105" s="94" t="s">
        <v>159</v>
      </c>
      <c r="G105" s="96" t="s">
        <v>203</v>
      </c>
      <c r="H105" s="100">
        <v>153</v>
      </c>
    </row>
    <row r="106" spans="1:8" ht="15" customHeight="1" x14ac:dyDescent="0.2">
      <c r="A106" s="92"/>
      <c r="B106" s="95"/>
      <c r="C106" s="97"/>
      <c r="D106" s="101"/>
      <c r="E106" s="92"/>
      <c r="F106" s="95"/>
      <c r="G106" s="97"/>
      <c r="H106" s="101"/>
    </row>
    <row r="107" spans="1:8" ht="15" customHeight="1" x14ac:dyDescent="0.2">
      <c r="A107" s="92"/>
      <c r="B107" s="9" t="s">
        <v>3</v>
      </c>
      <c r="C107" s="10"/>
      <c r="D107" s="101"/>
      <c r="E107" s="92"/>
      <c r="F107" s="9" t="s">
        <v>3</v>
      </c>
      <c r="G107" s="10"/>
      <c r="H107" s="101"/>
    </row>
    <row r="108" spans="1:8" ht="15" customHeight="1" x14ac:dyDescent="0.2">
      <c r="A108" s="92"/>
      <c r="B108" s="9" t="s">
        <v>11</v>
      </c>
      <c r="C108" s="10"/>
      <c r="D108" s="101"/>
      <c r="E108" s="92"/>
      <c r="F108" s="9" t="s">
        <v>11</v>
      </c>
      <c r="G108" s="10"/>
      <c r="H108" s="101"/>
    </row>
    <row r="109" spans="1:8" ht="15" customHeight="1" x14ac:dyDescent="0.2">
      <c r="A109" s="92"/>
      <c r="B109" s="9" t="s">
        <v>6</v>
      </c>
      <c r="C109" s="10"/>
      <c r="D109" s="101"/>
      <c r="E109" s="92"/>
      <c r="F109" s="9" t="s">
        <v>6</v>
      </c>
      <c r="G109" s="10"/>
      <c r="H109" s="101"/>
    </row>
    <row r="110" spans="1:8" ht="15" customHeight="1" x14ac:dyDescent="0.2">
      <c r="A110" s="92"/>
      <c r="B110" s="5" t="s">
        <v>8</v>
      </c>
      <c r="C110" s="6">
        <v>10</v>
      </c>
      <c r="D110" s="101"/>
      <c r="E110" s="92"/>
      <c r="F110" s="5" t="s">
        <v>8</v>
      </c>
      <c r="G110" s="6">
        <v>10</v>
      </c>
      <c r="H110" s="101"/>
    </row>
    <row r="111" spans="1:8" ht="15" customHeight="1" x14ac:dyDescent="0.2">
      <c r="A111" s="92"/>
      <c r="B111" s="13" t="s">
        <v>9</v>
      </c>
      <c r="C111" s="14"/>
      <c r="D111" s="102"/>
      <c r="E111" s="92"/>
      <c r="F111" s="13" t="s">
        <v>9</v>
      </c>
      <c r="G111" s="14"/>
      <c r="H111" s="102"/>
    </row>
    <row r="112" spans="1:8" ht="15" customHeight="1" thickBot="1" x14ac:dyDescent="0.25">
      <c r="A112" s="93"/>
      <c r="B112" s="15" t="s">
        <v>10</v>
      </c>
      <c r="C112" s="19">
        <f>SUM(C111:C111)</f>
        <v>0</v>
      </c>
      <c r="D112" s="17">
        <f>C112*D105</f>
        <v>0</v>
      </c>
      <c r="E112" s="93"/>
      <c r="F112" s="15" t="s">
        <v>10</v>
      </c>
      <c r="G112" s="19">
        <f>SUM(G111:G111)</f>
        <v>0</v>
      </c>
      <c r="H112" s="17">
        <f>G112*H105</f>
        <v>0</v>
      </c>
    </row>
    <row r="113" spans="1:8" ht="15" customHeight="1" thickBot="1" x14ac:dyDescent="0.25">
      <c r="A113" s="86" t="str">
        <f>A13</f>
        <v>Общий минимальный заказ  на сумму 38500 рублей</v>
      </c>
      <c r="B113" s="86"/>
      <c r="C113" s="86"/>
      <c r="D113" s="86"/>
      <c r="E113" s="86"/>
      <c r="F113" s="86"/>
      <c r="G113" s="86"/>
      <c r="H113" s="86"/>
    </row>
    <row r="114" spans="1:8" ht="24" customHeight="1" x14ac:dyDescent="0.2">
      <c r="A114" s="91"/>
      <c r="B114" s="2" t="s">
        <v>12</v>
      </c>
      <c r="C114" s="3"/>
      <c r="D114" s="55" t="str">
        <f>D4</f>
        <v>Цена РУБЛЬ шт.</v>
      </c>
      <c r="E114" s="91"/>
      <c r="F114" s="2" t="s">
        <v>12</v>
      </c>
      <c r="G114" s="3"/>
      <c r="H114" s="55" t="str">
        <f>D4</f>
        <v>Цена РУБЛЬ шт.</v>
      </c>
    </row>
    <row r="115" spans="1:8" ht="15" customHeight="1" x14ac:dyDescent="0.2">
      <c r="A115" s="92"/>
      <c r="B115" s="94" t="s">
        <v>160</v>
      </c>
      <c r="C115" s="96" t="s">
        <v>203</v>
      </c>
      <c r="D115" s="100">
        <v>153</v>
      </c>
      <c r="E115" s="92"/>
      <c r="F115" s="94" t="s">
        <v>161</v>
      </c>
      <c r="G115" s="96" t="s">
        <v>203</v>
      </c>
      <c r="H115" s="130">
        <v>153</v>
      </c>
    </row>
    <row r="116" spans="1:8" ht="15" customHeight="1" x14ac:dyDescent="0.2">
      <c r="A116" s="92"/>
      <c r="B116" s="95"/>
      <c r="C116" s="97"/>
      <c r="D116" s="101"/>
      <c r="E116" s="92"/>
      <c r="F116" s="95"/>
      <c r="G116" s="97"/>
      <c r="H116" s="131"/>
    </row>
    <row r="117" spans="1:8" ht="15" customHeight="1" x14ac:dyDescent="0.2">
      <c r="A117" s="92"/>
      <c r="B117" s="9" t="s">
        <v>3</v>
      </c>
      <c r="C117" s="10"/>
      <c r="D117" s="101"/>
      <c r="E117" s="92"/>
      <c r="F117" s="9" t="s">
        <v>3</v>
      </c>
      <c r="G117" s="10"/>
      <c r="H117" s="131"/>
    </row>
    <row r="118" spans="1:8" ht="15" customHeight="1" x14ac:dyDescent="0.2">
      <c r="A118" s="92"/>
      <c r="B118" s="9" t="s">
        <v>11</v>
      </c>
      <c r="C118" s="10"/>
      <c r="D118" s="101"/>
      <c r="E118" s="92"/>
      <c r="F118" s="9" t="s">
        <v>11</v>
      </c>
      <c r="G118" s="10"/>
      <c r="H118" s="131"/>
    </row>
    <row r="119" spans="1:8" ht="15" customHeight="1" x14ac:dyDescent="0.2">
      <c r="A119" s="92"/>
      <c r="B119" s="9" t="s">
        <v>6</v>
      </c>
      <c r="C119" s="10"/>
      <c r="D119" s="101"/>
      <c r="E119" s="92"/>
      <c r="F119" s="9" t="s">
        <v>6</v>
      </c>
      <c r="G119" s="10"/>
      <c r="H119" s="131"/>
    </row>
    <row r="120" spans="1:8" ht="15" customHeight="1" x14ac:dyDescent="0.2">
      <c r="A120" s="92"/>
      <c r="B120" s="5" t="s">
        <v>8</v>
      </c>
      <c r="C120" s="6">
        <v>10</v>
      </c>
      <c r="D120" s="101"/>
      <c r="E120" s="92"/>
      <c r="F120" s="5" t="s">
        <v>8</v>
      </c>
      <c r="G120" s="6">
        <v>10</v>
      </c>
      <c r="H120" s="131"/>
    </row>
    <row r="121" spans="1:8" ht="15" customHeight="1" x14ac:dyDescent="0.2">
      <c r="A121" s="92"/>
      <c r="B121" s="13" t="s">
        <v>9</v>
      </c>
      <c r="C121" s="14"/>
      <c r="D121" s="102"/>
      <c r="E121" s="92"/>
      <c r="F121" s="13" t="s">
        <v>9</v>
      </c>
      <c r="G121" s="14"/>
      <c r="H121" s="132"/>
    </row>
    <row r="122" spans="1:8" ht="15" customHeight="1" thickBot="1" x14ac:dyDescent="0.25">
      <c r="A122" s="93"/>
      <c r="B122" s="15" t="s">
        <v>10</v>
      </c>
      <c r="C122" s="19">
        <f>SUM(C121:C121)</f>
        <v>0</v>
      </c>
      <c r="D122" s="17">
        <f>C122*D115</f>
        <v>0</v>
      </c>
      <c r="E122" s="93"/>
      <c r="F122" s="15" t="s">
        <v>10</v>
      </c>
      <c r="G122" s="19">
        <f>SUM(G121:G121)</f>
        <v>0</v>
      </c>
      <c r="H122" s="17">
        <f>G122*H115</f>
        <v>0</v>
      </c>
    </row>
    <row r="123" spans="1:8" ht="15" customHeight="1" thickBot="1" x14ac:dyDescent="0.25">
      <c r="A123" s="86" t="str">
        <f>A13</f>
        <v>Общий минимальный заказ  на сумму 38500 рублей</v>
      </c>
      <c r="B123" s="86"/>
      <c r="C123" s="86"/>
      <c r="D123" s="86"/>
      <c r="E123" s="86"/>
      <c r="F123" s="86"/>
      <c r="G123" s="86"/>
      <c r="H123" s="86"/>
    </row>
    <row r="124" spans="1:8" ht="25.5" customHeight="1" x14ac:dyDescent="0.2">
      <c r="A124" s="87"/>
      <c r="B124" s="2" t="s">
        <v>0</v>
      </c>
      <c r="C124" s="3"/>
      <c r="D124" s="55" t="str">
        <f>D4</f>
        <v>Цена РУБЛЬ шт.</v>
      </c>
      <c r="E124" s="91"/>
      <c r="F124" s="2" t="s">
        <v>12</v>
      </c>
      <c r="G124" s="3"/>
      <c r="H124" s="55" t="str">
        <f>D4</f>
        <v>Цена РУБЛЬ шт.</v>
      </c>
    </row>
    <row r="125" spans="1:8" ht="15" customHeight="1" x14ac:dyDescent="0.2">
      <c r="A125" s="88"/>
      <c r="B125" s="94" t="s">
        <v>163</v>
      </c>
      <c r="C125" s="96" t="s">
        <v>203</v>
      </c>
      <c r="D125" s="100">
        <v>153</v>
      </c>
      <c r="E125" s="92"/>
      <c r="F125" s="94" t="s">
        <v>16</v>
      </c>
      <c r="G125" s="96" t="s">
        <v>2</v>
      </c>
      <c r="H125" s="100">
        <v>153</v>
      </c>
    </row>
    <row r="126" spans="1:8" ht="15" customHeight="1" x14ac:dyDescent="0.2">
      <c r="A126" s="88"/>
      <c r="B126" s="95"/>
      <c r="C126" s="97"/>
      <c r="D126" s="101"/>
      <c r="E126" s="92"/>
      <c r="F126" s="95"/>
      <c r="G126" s="97"/>
      <c r="H126" s="101"/>
    </row>
    <row r="127" spans="1:8" ht="15" customHeight="1" x14ac:dyDescent="0.2">
      <c r="A127" s="88"/>
      <c r="B127" s="9" t="s">
        <v>3</v>
      </c>
      <c r="C127" s="10"/>
      <c r="D127" s="101"/>
      <c r="E127" s="92"/>
      <c r="F127" s="9" t="s">
        <v>3</v>
      </c>
      <c r="G127" s="10"/>
      <c r="H127" s="101"/>
    </row>
    <row r="128" spans="1:8" ht="15" customHeight="1" x14ac:dyDescent="0.2">
      <c r="A128" s="88"/>
      <c r="B128" s="9" t="s">
        <v>11</v>
      </c>
      <c r="C128" s="10"/>
      <c r="D128" s="101"/>
      <c r="E128" s="92"/>
      <c r="F128" s="9" t="s">
        <v>11</v>
      </c>
      <c r="G128" s="10"/>
      <c r="H128" s="101"/>
    </row>
    <row r="129" spans="1:8" ht="15" customHeight="1" x14ac:dyDescent="0.2">
      <c r="A129" s="88"/>
      <c r="B129" s="9" t="s">
        <v>6</v>
      </c>
      <c r="C129" s="10"/>
      <c r="D129" s="101"/>
      <c r="E129" s="92"/>
      <c r="F129" s="9" t="s">
        <v>6</v>
      </c>
      <c r="G129" s="10"/>
      <c r="H129" s="101"/>
    </row>
    <row r="130" spans="1:8" ht="15" customHeight="1" x14ac:dyDescent="0.2">
      <c r="A130" s="88"/>
      <c r="B130" s="5" t="s">
        <v>8</v>
      </c>
      <c r="C130" s="6">
        <v>10</v>
      </c>
      <c r="D130" s="101"/>
      <c r="E130" s="92"/>
      <c r="F130" s="5" t="s">
        <v>8</v>
      </c>
      <c r="G130" s="6">
        <v>10</v>
      </c>
      <c r="H130" s="101"/>
    </row>
    <row r="131" spans="1:8" ht="15" customHeight="1" x14ac:dyDescent="0.2">
      <c r="A131" s="88"/>
      <c r="B131" s="13" t="s">
        <v>9</v>
      </c>
      <c r="C131" s="14"/>
      <c r="D131" s="102"/>
      <c r="E131" s="92"/>
      <c r="F131" s="13" t="s">
        <v>9</v>
      </c>
      <c r="G131" s="14"/>
      <c r="H131" s="102"/>
    </row>
    <row r="132" spans="1:8" ht="15" customHeight="1" thickBot="1" x14ac:dyDescent="0.25">
      <c r="A132" s="90"/>
      <c r="B132" s="15" t="s">
        <v>10</v>
      </c>
      <c r="C132" s="19">
        <f>SUM(C131:C131)</f>
        <v>0</v>
      </c>
      <c r="D132" s="17">
        <f>C132*D125</f>
        <v>0</v>
      </c>
      <c r="E132" s="93"/>
      <c r="F132" s="15" t="s">
        <v>10</v>
      </c>
      <c r="G132" s="19">
        <f>SUM(G131:G131)</f>
        <v>0</v>
      </c>
      <c r="H132" s="17">
        <f>G132*H125</f>
        <v>0</v>
      </c>
    </row>
    <row r="133" spans="1:8" ht="15" customHeight="1" thickBot="1" x14ac:dyDescent="0.25">
      <c r="A133" s="86" t="str">
        <f>A13</f>
        <v>Общий минимальный заказ  на сумму 38500 рублей</v>
      </c>
      <c r="B133" s="86"/>
      <c r="C133" s="86"/>
      <c r="D133" s="86"/>
      <c r="E133" s="86"/>
      <c r="F133" s="86"/>
      <c r="G133" s="86"/>
      <c r="H133" s="86"/>
    </row>
    <row r="134" spans="1:8" ht="24" customHeight="1" x14ac:dyDescent="0.2">
      <c r="A134" s="91"/>
      <c r="B134" s="2" t="s">
        <v>12</v>
      </c>
      <c r="C134" s="3"/>
      <c r="D134" s="55" t="str">
        <f>D4</f>
        <v>Цена РУБЛЬ шт.</v>
      </c>
      <c r="E134" s="91"/>
      <c r="F134" s="2" t="s">
        <v>12</v>
      </c>
      <c r="G134" s="3"/>
      <c r="H134" s="55" t="str">
        <f>D4</f>
        <v>Цена РУБЛЬ шт.</v>
      </c>
    </row>
    <row r="135" spans="1:8" ht="15" customHeight="1" x14ac:dyDescent="0.2">
      <c r="A135" s="92"/>
      <c r="B135" s="94" t="s">
        <v>17</v>
      </c>
      <c r="C135" s="96" t="s">
        <v>2</v>
      </c>
      <c r="D135" s="100">
        <v>153</v>
      </c>
      <c r="E135" s="92"/>
      <c r="F135" s="94" t="s">
        <v>18</v>
      </c>
      <c r="G135" s="96" t="s">
        <v>2</v>
      </c>
      <c r="H135" s="100">
        <v>153</v>
      </c>
    </row>
    <row r="136" spans="1:8" ht="15" customHeight="1" x14ac:dyDescent="0.2">
      <c r="A136" s="92"/>
      <c r="B136" s="95"/>
      <c r="C136" s="97"/>
      <c r="D136" s="101"/>
      <c r="E136" s="92"/>
      <c r="F136" s="95"/>
      <c r="G136" s="97"/>
      <c r="H136" s="101"/>
    </row>
    <row r="137" spans="1:8" ht="15" customHeight="1" x14ac:dyDescent="0.2">
      <c r="A137" s="92"/>
      <c r="B137" s="9" t="s">
        <v>3</v>
      </c>
      <c r="C137" s="10"/>
      <c r="D137" s="101"/>
      <c r="E137" s="92"/>
      <c r="F137" s="9" t="s">
        <v>3</v>
      </c>
      <c r="G137" s="10"/>
      <c r="H137" s="101"/>
    </row>
    <row r="138" spans="1:8" ht="15" customHeight="1" x14ac:dyDescent="0.2">
      <c r="A138" s="92"/>
      <c r="B138" s="9" t="s">
        <v>11</v>
      </c>
      <c r="C138" s="10"/>
      <c r="D138" s="101"/>
      <c r="E138" s="92"/>
      <c r="F138" s="9" t="s">
        <v>11</v>
      </c>
      <c r="G138" s="10"/>
      <c r="H138" s="101"/>
    </row>
    <row r="139" spans="1:8" ht="15" customHeight="1" x14ac:dyDescent="0.2">
      <c r="A139" s="92"/>
      <c r="B139" s="9" t="s">
        <v>6</v>
      </c>
      <c r="C139" s="10"/>
      <c r="D139" s="101"/>
      <c r="E139" s="92"/>
      <c r="F139" s="9" t="s">
        <v>6</v>
      </c>
      <c r="G139" s="10"/>
      <c r="H139" s="101"/>
    </row>
    <row r="140" spans="1:8" ht="15" customHeight="1" x14ac:dyDescent="0.2">
      <c r="A140" s="92"/>
      <c r="B140" s="5" t="s">
        <v>8</v>
      </c>
      <c r="C140" s="6">
        <v>10</v>
      </c>
      <c r="D140" s="101"/>
      <c r="E140" s="92"/>
      <c r="F140" s="5" t="s">
        <v>8</v>
      </c>
      <c r="G140" s="6">
        <v>10</v>
      </c>
      <c r="H140" s="101"/>
    </row>
    <row r="141" spans="1:8" ht="15" customHeight="1" x14ac:dyDescent="0.2">
      <c r="A141" s="92"/>
      <c r="B141" s="13" t="s">
        <v>9</v>
      </c>
      <c r="C141" s="14"/>
      <c r="D141" s="102"/>
      <c r="E141" s="92"/>
      <c r="F141" s="13" t="s">
        <v>9</v>
      </c>
      <c r="G141" s="14"/>
      <c r="H141" s="102"/>
    </row>
    <row r="142" spans="1:8" ht="15" customHeight="1" thickBot="1" x14ac:dyDescent="0.25">
      <c r="A142" s="93"/>
      <c r="B142" s="15" t="s">
        <v>10</v>
      </c>
      <c r="C142" s="19">
        <f>SUM(C141:C141)</f>
        <v>0</v>
      </c>
      <c r="D142" s="17">
        <f>C142*D135</f>
        <v>0</v>
      </c>
      <c r="E142" s="93"/>
      <c r="F142" s="15" t="s">
        <v>10</v>
      </c>
      <c r="G142" s="19">
        <f>SUM(G141:G141)</f>
        <v>0</v>
      </c>
      <c r="H142" s="17">
        <f>G142*H135</f>
        <v>0</v>
      </c>
    </row>
    <row r="143" spans="1:8" ht="15" customHeight="1" thickBot="1" x14ac:dyDescent="0.25">
      <c r="A143" s="86" t="str">
        <f>A13</f>
        <v>Общий минимальный заказ  на сумму 38500 рублей</v>
      </c>
      <c r="B143" s="86"/>
      <c r="C143" s="86"/>
      <c r="D143" s="86"/>
      <c r="E143" s="86"/>
      <c r="F143" s="86"/>
      <c r="G143" s="86"/>
      <c r="H143" s="86"/>
    </row>
    <row r="144" spans="1:8" ht="24" customHeight="1" x14ac:dyDescent="0.2">
      <c r="A144" s="91"/>
      <c r="B144" s="2" t="s">
        <v>12</v>
      </c>
      <c r="C144" s="3"/>
      <c r="D144" s="55" t="str">
        <f>D4</f>
        <v>Цена РУБЛЬ шт.</v>
      </c>
      <c r="E144" s="91"/>
      <c r="F144" s="2" t="s">
        <v>12</v>
      </c>
      <c r="G144" s="3"/>
      <c r="H144" s="55" t="str">
        <f>D4</f>
        <v>Цена РУБЛЬ шт.</v>
      </c>
    </row>
    <row r="145" spans="1:8" ht="15" customHeight="1" x14ac:dyDescent="0.2">
      <c r="A145" s="92"/>
      <c r="B145" s="94" t="s">
        <v>19</v>
      </c>
      <c r="C145" s="96" t="s">
        <v>2</v>
      </c>
      <c r="D145" s="100">
        <v>153</v>
      </c>
      <c r="E145" s="92"/>
      <c r="F145" s="94" t="s">
        <v>20</v>
      </c>
      <c r="G145" s="96" t="s">
        <v>2</v>
      </c>
      <c r="H145" s="100">
        <v>153</v>
      </c>
    </row>
    <row r="146" spans="1:8" ht="15" customHeight="1" x14ac:dyDescent="0.2">
      <c r="A146" s="92"/>
      <c r="B146" s="95"/>
      <c r="C146" s="97"/>
      <c r="D146" s="101"/>
      <c r="E146" s="92"/>
      <c r="F146" s="95"/>
      <c r="G146" s="97"/>
      <c r="H146" s="101"/>
    </row>
    <row r="147" spans="1:8" ht="15" customHeight="1" x14ac:dyDescent="0.2">
      <c r="A147" s="92"/>
      <c r="B147" s="9" t="s">
        <v>3</v>
      </c>
      <c r="C147" s="10"/>
      <c r="D147" s="101"/>
      <c r="E147" s="92"/>
      <c r="F147" s="9" t="s">
        <v>3</v>
      </c>
      <c r="G147" s="10"/>
      <c r="H147" s="101"/>
    </row>
    <row r="148" spans="1:8" ht="15" customHeight="1" x14ac:dyDescent="0.2">
      <c r="A148" s="92"/>
      <c r="B148" s="9" t="s">
        <v>11</v>
      </c>
      <c r="C148" s="10"/>
      <c r="D148" s="101"/>
      <c r="E148" s="92"/>
      <c r="F148" s="9" t="s">
        <v>11</v>
      </c>
      <c r="G148" s="10"/>
      <c r="H148" s="101"/>
    </row>
    <row r="149" spans="1:8" ht="15" customHeight="1" x14ac:dyDescent="0.2">
      <c r="A149" s="92"/>
      <c r="B149" s="9" t="s">
        <v>6</v>
      </c>
      <c r="C149" s="10"/>
      <c r="D149" s="101"/>
      <c r="E149" s="92"/>
      <c r="F149" s="9" t="s">
        <v>6</v>
      </c>
      <c r="G149" s="10"/>
      <c r="H149" s="101"/>
    </row>
    <row r="150" spans="1:8" ht="15" customHeight="1" x14ac:dyDescent="0.2">
      <c r="A150" s="92"/>
      <c r="B150" s="5" t="s">
        <v>8</v>
      </c>
      <c r="C150" s="6">
        <v>10</v>
      </c>
      <c r="D150" s="101"/>
      <c r="E150" s="92"/>
      <c r="F150" s="5" t="s">
        <v>8</v>
      </c>
      <c r="G150" s="6">
        <v>10</v>
      </c>
      <c r="H150" s="101"/>
    </row>
    <row r="151" spans="1:8" ht="15" customHeight="1" x14ac:dyDescent="0.2">
      <c r="A151" s="92"/>
      <c r="B151" s="13" t="s">
        <v>9</v>
      </c>
      <c r="C151" s="14"/>
      <c r="D151" s="102"/>
      <c r="E151" s="92"/>
      <c r="F151" s="13" t="s">
        <v>9</v>
      </c>
      <c r="G151" s="14"/>
      <c r="H151" s="102"/>
    </row>
    <row r="152" spans="1:8" ht="15" customHeight="1" thickBot="1" x14ac:dyDescent="0.25">
      <c r="A152" s="93"/>
      <c r="B152" s="15" t="s">
        <v>10</v>
      </c>
      <c r="C152" s="19">
        <f>SUM(C151:C151)</f>
        <v>0</v>
      </c>
      <c r="D152" s="17">
        <f>C152*D145</f>
        <v>0</v>
      </c>
      <c r="E152" s="93"/>
      <c r="F152" s="15" t="s">
        <v>10</v>
      </c>
      <c r="G152" s="19">
        <f>SUM(G151:G151)</f>
        <v>0</v>
      </c>
      <c r="H152" s="17">
        <f>G152*H145</f>
        <v>0</v>
      </c>
    </row>
    <row r="153" spans="1:8" ht="15" customHeight="1" thickBot="1" x14ac:dyDescent="0.25">
      <c r="A153" s="86" t="str">
        <f>A13</f>
        <v>Общий минимальный заказ  на сумму 38500 рублей</v>
      </c>
      <c r="B153" s="86"/>
      <c r="C153" s="86"/>
      <c r="D153" s="86"/>
      <c r="E153" s="86"/>
      <c r="F153" s="86"/>
      <c r="G153" s="86"/>
      <c r="H153" s="86"/>
    </row>
    <row r="154" spans="1:8" ht="24" customHeight="1" x14ac:dyDescent="0.2">
      <c r="A154" s="91"/>
      <c r="B154" s="2" t="s">
        <v>12</v>
      </c>
      <c r="C154" s="3"/>
      <c r="D154" s="55" t="str">
        <f>D4</f>
        <v>Цена РУБЛЬ шт.</v>
      </c>
      <c r="E154" s="91"/>
      <c r="F154" s="2" t="s">
        <v>12</v>
      </c>
      <c r="G154" s="3"/>
      <c r="H154" s="55" t="str">
        <f>D4</f>
        <v>Цена РУБЛЬ шт.</v>
      </c>
    </row>
    <row r="155" spans="1:8" ht="15" customHeight="1" x14ac:dyDescent="0.2">
      <c r="A155" s="92"/>
      <c r="B155" s="94" t="s">
        <v>21</v>
      </c>
      <c r="C155" s="96" t="s">
        <v>2</v>
      </c>
      <c r="D155" s="100">
        <v>153</v>
      </c>
      <c r="E155" s="92"/>
      <c r="F155" s="94" t="s">
        <v>22</v>
      </c>
      <c r="G155" s="96" t="s">
        <v>2</v>
      </c>
      <c r="H155" s="100">
        <v>153</v>
      </c>
    </row>
    <row r="156" spans="1:8" ht="15" customHeight="1" x14ac:dyDescent="0.2">
      <c r="A156" s="92"/>
      <c r="B156" s="95"/>
      <c r="C156" s="97"/>
      <c r="D156" s="101"/>
      <c r="E156" s="92"/>
      <c r="F156" s="95"/>
      <c r="G156" s="97"/>
      <c r="H156" s="101"/>
    </row>
    <row r="157" spans="1:8" ht="15" customHeight="1" x14ac:dyDescent="0.2">
      <c r="A157" s="92"/>
      <c r="B157" s="9" t="s">
        <v>3</v>
      </c>
      <c r="C157" s="10"/>
      <c r="D157" s="101"/>
      <c r="E157" s="92"/>
      <c r="F157" s="9" t="s">
        <v>3</v>
      </c>
      <c r="G157" s="10"/>
      <c r="H157" s="101"/>
    </row>
    <row r="158" spans="1:8" ht="15" customHeight="1" x14ac:dyDescent="0.2">
      <c r="A158" s="92"/>
      <c r="B158" s="9" t="s">
        <v>11</v>
      </c>
      <c r="C158" s="10"/>
      <c r="D158" s="101"/>
      <c r="E158" s="92"/>
      <c r="F158" s="9" t="s">
        <v>11</v>
      </c>
      <c r="G158" s="10"/>
      <c r="H158" s="101"/>
    </row>
    <row r="159" spans="1:8" ht="15" customHeight="1" x14ac:dyDescent="0.2">
      <c r="A159" s="92"/>
      <c r="B159" s="9" t="s">
        <v>6</v>
      </c>
      <c r="C159" s="10"/>
      <c r="D159" s="101"/>
      <c r="E159" s="92"/>
      <c r="F159" s="9" t="s">
        <v>6</v>
      </c>
      <c r="G159" s="10"/>
      <c r="H159" s="101"/>
    </row>
    <row r="160" spans="1:8" ht="15" customHeight="1" x14ac:dyDescent="0.2">
      <c r="A160" s="92"/>
      <c r="B160" s="5" t="s">
        <v>8</v>
      </c>
      <c r="C160" s="6">
        <v>10</v>
      </c>
      <c r="D160" s="101"/>
      <c r="E160" s="92"/>
      <c r="F160" s="5" t="s">
        <v>8</v>
      </c>
      <c r="G160" s="6">
        <v>10</v>
      </c>
      <c r="H160" s="101"/>
    </row>
    <row r="161" spans="1:8" ht="15" customHeight="1" x14ac:dyDescent="0.2">
      <c r="A161" s="92"/>
      <c r="B161" s="13" t="s">
        <v>9</v>
      </c>
      <c r="C161" s="14"/>
      <c r="D161" s="102"/>
      <c r="E161" s="92"/>
      <c r="F161" s="13" t="s">
        <v>9</v>
      </c>
      <c r="G161" s="14"/>
      <c r="H161" s="102"/>
    </row>
    <row r="162" spans="1:8" ht="15" customHeight="1" thickBot="1" x14ac:dyDescent="0.25">
      <c r="A162" s="93"/>
      <c r="B162" s="15" t="s">
        <v>10</v>
      </c>
      <c r="C162" s="19">
        <f>SUM(C161:C161)</f>
        <v>0</v>
      </c>
      <c r="D162" s="17">
        <f>C162*D155</f>
        <v>0</v>
      </c>
      <c r="E162" s="93"/>
      <c r="F162" s="15" t="s">
        <v>10</v>
      </c>
      <c r="G162" s="19">
        <f>SUM(G161:G161)</f>
        <v>0</v>
      </c>
      <c r="H162" s="17">
        <f>G162*H155</f>
        <v>0</v>
      </c>
    </row>
    <row r="163" spans="1:8" ht="15" customHeight="1" thickBot="1" x14ac:dyDescent="0.25">
      <c r="A163" s="25"/>
      <c r="B163" s="26"/>
      <c r="C163" s="27"/>
      <c r="D163" s="52"/>
      <c r="E163" s="25"/>
      <c r="F163" s="26"/>
      <c r="G163" s="27"/>
      <c r="H163" s="52"/>
    </row>
    <row r="164" spans="1:8" ht="26" customHeight="1" x14ac:dyDescent="0.2">
      <c r="A164" s="91"/>
      <c r="B164" s="2" t="s">
        <v>12</v>
      </c>
      <c r="C164" s="3"/>
      <c r="D164" s="55" t="str">
        <f>D4</f>
        <v>Цена РУБЛЬ шт.</v>
      </c>
      <c r="E164" s="91"/>
      <c r="F164" s="2"/>
      <c r="G164" s="3"/>
      <c r="H164" s="55"/>
    </row>
    <row r="165" spans="1:8" ht="15" customHeight="1" x14ac:dyDescent="0.2">
      <c r="A165" s="92"/>
      <c r="B165" s="94" t="s">
        <v>202</v>
      </c>
      <c r="C165" s="96" t="s">
        <v>2</v>
      </c>
      <c r="D165" s="100">
        <v>153</v>
      </c>
      <c r="E165" s="92"/>
      <c r="F165" s="94"/>
      <c r="G165" s="96"/>
      <c r="H165" s="100"/>
    </row>
    <row r="166" spans="1:8" ht="15" customHeight="1" x14ac:dyDescent="0.2">
      <c r="A166" s="92"/>
      <c r="B166" s="95"/>
      <c r="C166" s="97"/>
      <c r="D166" s="101"/>
      <c r="E166" s="92"/>
      <c r="F166" s="95"/>
      <c r="G166" s="97"/>
      <c r="H166" s="101"/>
    </row>
    <row r="167" spans="1:8" ht="15" customHeight="1" x14ac:dyDescent="0.2">
      <c r="A167" s="92"/>
      <c r="B167" s="9" t="s">
        <v>3</v>
      </c>
      <c r="C167" s="10"/>
      <c r="D167" s="101"/>
      <c r="E167" s="92"/>
      <c r="F167" s="9"/>
      <c r="G167" s="10"/>
      <c r="H167" s="101"/>
    </row>
    <row r="168" spans="1:8" ht="15" customHeight="1" x14ac:dyDescent="0.2">
      <c r="A168" s="92"/>
      <c r="B168" s="9" t="s">
        <v>11</v>
      </c>
      <c r="C168" s="10"/>
      <c r="D168" s="101"/>
      <c r="E168" s="92"/>
      <c r="F168" s="9"/>
      <c r="G168" s="10"/>
      <c r="H168" s="101"/>
    </row>
    <row r="169" spans="1:8" ht="15" customHeight="1" x14ac:dyDescent="0.2">
      <c r="A169" s="92"/>
      <c r="B169" s="9" t="s">
        <v>6</v>
      </c>
      <c r="C169" s="10"/>
      <c r="D169" s="101"/>
      <c r="E169" s="92"/>
      <c r="F169" s="9"/>
      <c r="G169" s="10"/>
      <c r="H169" s="101"/>
    </row>
    <row r="170" spans="1:8" ht="15" customHeight="1" x14ac:dyDescent="0.2">
      <c r="A170" s="92"/>
      <c r="B170" s="5" t="s">
        <v>8</v>
      </c>
      <c r="C170" s="6">
        <v>10</v>
      </c>
      <c r="D170" s="101"/>
      <c r="E170" s="92"/>
      <c r="F170" s="5"/>
      <c r="G170" s="6"/>
      <c r="H170" s="101"/>
    </row>
    <row r="171" spans="1:8" ht="15" customHeight="1" x14ac:dyDescent="0.2">
      <c r="A171" s="92"/>
      <c r="B171" s="13" t="s">
        <v>9</v>
      </c>
      <c r="C171" s="14"/>
      <c r="D171" s="102"/>
      <c r="E171" s="92"/>
      <c r="F171" s="13"/>
      <c r="G171" s="14"/>
      <c r="H171" s="102"/>
    </row>
    <row r="172" spans="1:8" ht="15" customHeight="1" thickBot="1" x14ac:dyDescent="0.25">
      <c r="A172" s="93"/>
      <c r="B172" s="15" t="s">
        <v>10</v>
      </c>
      <c r="C172" s="19">
        <f>SUM(C171:C171)</f>
        <v>0</v>
      </c>
      <c r="D172" s="17">
        <f>C172*D165</f>
        <v>0</v>
      </c>
      <c r="E172" s="93"/>
      <c r="F172" s="15"/>
      <c r="G172" s="19"/>
      <c r="H172" s="17"/>
    </row>
    <row r="173" spans="1:8" ht="16" thickBot="1" x14ac:dyDescent="0.25">
      <c r="A173" s="71" t="s">
        <v>23</v>
      </c>
      <c r="B173" s="72"/>
      <c r="C173" s="72"/>
      <c r="D173" s="72"/>
      <c r="E173" s="73"/>
      <c r="F173" s="29" t="s">
        <v>24</v>
      </c>
      <c r="G173" s="80" t="s">
        <v>186</v>
      </c>
      <c r="H173" s="81"/>
    </row>
    <row r="174" spans="1:8" x14ac:dyDescent="0.2">
      <c r="A174" s="74"/>
      <c r="B174" s="75"/>
      <c r="C174" s="75"/>
      <c r="D174" s="75"/>
      <c r="E174" s="76"/>
      <c r="F174" s="69">
        <f>C12+G12+C22+G22+C32+G32+C42+G42+C52+G52+C62+G62+C72+G72+C82+G82+C92+G92+C102+G102+C112+G112+C122+G122+C132+G132+C142+G142+C152+G152+C162+G162+C172</f>
        <v>0</v>
      </c>
      <c r="G174" s="82">
        <f>D12+H12+D22+H22+D32+H32+D42+H42+D52+H52+D62+H62+D72+H72+D82+H82+D92+H92+D102+H102+D112+H112+D122+H122+D132+H132+D142+H142+D152+H152+D162+H162+D172</f>
        <v>0</v>
      </c>
      <c r="H174" s="83"/>
    </row>
    <row r="175" spans="1:8" ht="16" thickBot="1" x14ac:dyDescent="0.25">
      <c r="A175" s="77"/>
      <c r="B175" s="78"/>
      <c r="C175" s="78"/>
      <c r="D175" s="78"/>
      <c r="E175" s="79"/>
      <c r="F175" s="70"/>
      <c r="G175" s="84"/>
      <c r="H175" s="85"/>
    </row>
  </sheetData>
  <sheetProtection password="F17D" sheet="1" objects="1" scenarios="1"/>
  <mergeCells count="156">
    <mergeCell ref="H115:H121"/>
    <mergeCell ref="D125:D131"/>
    <mergeCell ref="H125:H131"/>
    <mergeCell ref="A43:H43"/>
    <mergeCell ref="A34:A42"/>
    <mergeCell ref="E34:E42"/>
    <mergeCell ref="B35:B36"/>
    <mergeCell ref="C35:C36"/>
    <mergeCell ref="F35:F36"/>
    <mergeCell ref="G35:G36"/>
    <mergeCell ref="A113:H113"/>
    <mergeCell ref="A123:H123"/>
    <mergeCell ref="C65:C66"/>
    <mergeCell ref="F65:F66"/>
    <mergeCell ref="G65:G66"/>
    <mergeCell ref="A53:H53"/>
    <mergeCell ref="A54:A62"/>
    <mergeCell ref="E54:E62"/>
    <mergeCell ref="B55:B56"/>
    <mergeCell ref="C55:C56"/>
    <mergeCell ref="F55:F56"/>
    <mergeCell ref="G55:G56"/>
    <mergeCell ref="D55:D61"/>
    <mergeCell ref="H55:H61"/>
    <mergeCell ref="E4:E12"/>
    <mergeCell ref="F5:F6"/>
    <mergeCell ref="G5:G6"/>
    <mergeCell ref="A23:H23"/>
    <mergeCell ref="A24:A32"/>
    <mergeCell ref="E24:E32"/>
    <mergeCell ref="B25:B26"/>
    <mergeCell ref="A1:H1"/>
    <mergeCell ref="A103:H103"/>
    <mergeCell ref="F25:F26"/>
    <mergeCell ref="G25:G26"/>
    <mergeCell ref="A44:A52"/>
    <mergeCell ref="E44:E52"/>
    <mergeCell ref="B45:B46"/>
    <mergeCell ref="C45:C46"/>
    <mergeCell ref="F45:F46"/>
    <mergeCell ref="G45:G46"/>
    <mergeCell ref="H25:H31"/>
    <mergeCell ref="D45:D51"/>
    <mergeCell ref="H45:H51"/>
    <mergeCell ref="A63:H63"/>
    <mergeCell ref="A64:A72"/>
    <mergeCell ref="E64:E72"/>
    <mergeCell ref="B65:B66"/>
    <mergeCell ref="A133:H133"/>
    <mergeCell ref="A124:A132"/>
    <mergeCell ref="E124:E132"/>
    <mergeCell ref="B125:B126"/>
    <mergeCell ref="C125:C126"/>
    <mergeCell ref="A2:H2"/>
    <mergeCell ref="A3:G3"/>
    <mergeCell ref="A4:A12"/>
    <mergeCell ref="A33:H33"/>
    <mergeCell ref="D5:D11"/>
    <mergeCell ref="H5:H11"/>
    <mergeCell ref="D15:D21"/>
    <mergeCell ref="H15:H21"/>
    <mergeCell ref="D25:D31"/>
    <mergeCell ref="D35:D41"/>
    <mergeCell ref="H35:H41"/>
    <mergeCell ref="C25:C26"/>
    <mergeCell ref="A13:H13"/>
    <mergeCell ref="A14:A22"/>
    <mergeCell ref="E14:E22"/>
    <mergeCell ref="B15:B16"/>
    <mergeCell ref="C15:C16"/>
    <mergeCell ref="F15:F16"/>
    <mergeCell ref="G15:G16"/>
    <mergeCell ref="D65:D71"/>
    <mergeCell ref="H65:H71"/>
    <mergeCell ref="A83:H83"/>
    <mergeCell ref="A84:A92"/>
    <mergeCell ref="E84:E92"/>
    <mergeCell ref="B85:B86"/>
    <mergeCell ref="C85:C86"/>
    <mergeCell ref="F85:F86"/>
    <mergeCell ref="G85:G86"/>
    <mergeCell ref="A73:H73"/>
    <mergeCell ref="A74:A82"/>
    <mergeCell ref="E74:E82"/>
    <mergeCell ref="B75:B76"/>
    <mergeCell ref="C75:C76"/>
    <mergeCell ref="F75:F76"/>
    <mergeCell ref="G75:G76"/>
    <mergeCell ref="D75:D81"/>
    <mergeCell ref="H75:H81"/>
    <mergeCell ref="D85:D91"/>
    <mergeCell ref="H85:H91"/>
    <mergeCell ref="A104:A112"/>
    <mergeCell ref="E104:E112"/>
    <mergeCell ref="B105:B106"/>
    <mergeCell ref="C105:C106"/>
    <mergeCell ref="F105:F106"/>
    <mergeCell ref="G105:G106"/>
    <mergeCell ref="A93:H93"/>
    <mergeCell ref="A94:A102"/>
    <mergeCell ref="E94:E102"/>
    <mergeCell ref="B95:B96"/>
    <mergeCell ref="C95:C96"/>
    <mergeCell ref="F95:F96"/>
    <mergeCell ref="G95:G96"/>
    <mergeCell ref="D95:D101"/>
    <mergeCell ref="H95:H101"/>
    <mergeCell ref="D105:D111"/>
    <mergeCell ref="H105:H111"/>
    <mergeCell ref="F125:F126"/>
    <mergeCell ref="G125:G126"/>
    <mergeCell ref="A114:A122"/>
    <mergeCell ref="E114:E122"/>
    <mergeCell ref="B115:B116"/>
    <mergeCell ref="C115:C116"/>
    <mergeCell ref="F115:F116"/>
    <mergeCell ref="G115:G116"/>
    <mergeCell ref="D115:D121"/>
    <mergeCell ref="A144:A152"/>
    <mergeCell ref="E144:E152"/>
    <mergeCell ref="B145:B146"/>
    <mergeCell ref="C145:C146"/>
    <mergeCell ref="F145:F146"/>
    <mergeCell ref="G145:G146"/>
    <mergeCell ref="A153:H153"/>
    <mergeCell ref="A134:A142"/>
    <mergeCell ref="E134:E142"/>
    <mergeCell ref="B135:B136"/>
    <mergeCell ref="C135:C136"/>
    <mergeCell ref="F135:F136"/>
    <mergeCell ref="G135:G136"/>
    <mergeCell ref="A143:H143"/>
    <mergeCell ref="D135:D141"/>
    <mergeCell ref="H135:H141"/>
    <mergeCell ref="D145:D151"/>
    <mergeCell ref="H145:H151"/>
    <mergeCell ref="A173:E175"/>
    <mergeCell ref="G173:H173"/>
    <mergeCell ref="F174:F175"/>
    <mergeCell ref="G174:H175"/>
    <mergeCell ref="A154:A162"/>
    <mergeCell ref="E154:E162"/>
    <mergeCell ref="B155:B156"/>
    <mergeCell ref="C155:C156"/>
    <mergeCell ref="F155:F156"/>
    <mergeCell ref="G155:G156"/>
    <mergeCell ref="D155:D161"/>
    <mergeCell ref="H155:H161"/>
    <mergeCell ref="A164:A172"/>
    <mergeCell ref="E164:E172"/>
    <mergeCell ref="B165:B166"/>
    <mergeCell ref="C165:C166"/>
    <mergeCell ref="D165:D171"/>
    <mergeCell ref="F165:F166"/>
    <mergeCell ref="G165:G166"/>
    <mergeCell ref="H165:H171"/>
  </mergeCells>
  <conditionalFormatting sqref="A2:H2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-0.249977111117893"/>
  </sheetPr>
  <dimension ref="A1:H96"/>
  <sheetViews>
    <sheetView workbookViewId="0">
      <selection sqref="A1:H1"/>
    </sheetView>
  </sheetViews>
  <sheetFormatPr baseColWidth="10" defaultColWidth="8.83203125" defaultRowHeight="15" x14ac:dyDescent="0.2"/>
  <cols>
    <col min="1" max="1" width="21.6640625" customWidth="1"/>
    <col min="2" max="2" width="30.6640625" customWidth="1"/>
    <col min="3" max="3" width="12.6640625" customWidth="1"/>
    <col min="4" max="4" width="9.6640625" customWidth="1"/>
    <col min="5" max="5" width="21.6640625" customWidth="1"/>
    <col min="6" max="6" width="30.6640625" customWidth="1"/>
    <col min="7" max="7" width="12.6640625" customWidth="1"/>
    <col min="8" max="8" width="9.6640625" customWidth="1"/>
  </cols>
  <sheetData>
    <row r="1" spans="1:8" ht="33" customHeight="1" x14ac:dyDescent="0.2">
      <c r="A1" s="105" t="s">
        <v>110</v>
      </c>
      <c r="B1" s="106"/>
      <c r="C1" s="106"/>
      <c r="D1" s="106"/>
      <c r="E1" s="106"/>
      <c r="F1" s="106"/>
      <c r="G1" s="106"/>
      <c r="H1" s="107"/>
    </row>
    <row r="2" spans="1:8" ht="45" customHeight="1" thickBot="1" x14ac:dyDescent="0.25">
      <c r="A2" s="108" t="s">
        <v>190</v>
      </c>
      <c r="B2" s="109"/>
      <c r="C2" s="109"/>
      <c r="D2" s="109"/>
      <c r="E2" s="109"/>
      <c r="F2" s="109"/>
      <c r="G2" s="109"/>
      <c r="H2" s="110"/>
    </row>
    <row r="3" spans="1:8" ht="17" thickBot="1" x14ac:dyDescent="0.25">
      <c r="A3" s="134"/>
      <c r="B3" s="135"/>
      <c r="C3" s="135"/>
      <c r="D3" s="135"/>
      <c r="E3" s="135"/>
      <c r="F3" s="135"/>
      <c r="G3" s="135"/>
      <c r="H3" s="1"/>
    </row>
    <row r="4" spans="1:8" ht="22" customHeight="1" x14ac:dyDescent="0.2">
      <c r="A4" s="87"/>
      <c r="B4" s="2" t="s">
        <v>12</v>
      </c>
      <c r="C4" s="3"/>
      <c r="D4" s="55" t="s">
        <v>183</v>
      </c>
      <c r="E4" s="87"/>
      <c r="F4" s="2" t="s">
        <v>0</v>
      </c>
      <c r="G4" s="3"/>
      <c r="H4" s="55" t="str">
        <f>D4</f>
        <v>Цена РУБЛЬ шт.</v>
      </c>
    </row>
    <row r="5" spans="1:8" ht="14" customHeight="1" x14ac:dyDescent="0.2">
      <c r="A5" s="88"/>
      <c r="B5" s="94" t="s">
        <v>138</v>
      </c>
      <c r="C5" s="103" t="s">
        <v>15</v>
      </c>
      <c r="D5" s="100">
        <v>131</v>
      </c>
      <c r="E5" s="88"/>
      <c r="F5" s="94" t="s">
        <v>133</v>
      </c>
      <c r="G5" s="96" t="s">
        <v>15</v>
      </c>
      <c r="H5" s="100">
        <v>131</v>
      </c>
    </row>
    <row r="6" spans="1:8" ht="14" customHeight="1" x14ac:dyDescent="0.2">
      <c r="A6" s="88"/>
      <c r="B6" s="95"/>
      <c r="C6" s="133"/>
      <c r="D6" s="101"/>
      <c r="E6" s="88"/>
      <c r="F6" s="95"/>
      <c r="G6" s="97"/>
      <c r="H6" s="101"/>
    </row>
    <row r="7" spans="1:8" ht="14" customHeight="1" x14ac:dyDescent="0.2">
      <c r="A7" s="88"/>
      <c r="B7" s="9" t="s">
        <v>3</v>
      </c>
      <c r="C7" s="10"/>
      <c r="D7" s="101"/>
      <c r="E7" s="88"/>
      <c r="F7" s="9" t="s">
        <v>3</v>
      </c>
      <c r="G7" s="10"/>
      <c r="H7" s="101"/>
    </row>
    <row r="8" spans="1:8" ht="14" customHeight="1" x14ac:dyDescent="0.2">
      <c r="A8" s="88"/>
      <c r="B8" s="9" t="s">
        <v>11</v>
      </c>
      <c r="C8" s="10"/>
      <c r="D8" s="101"/>
      <c r="E8" s="88"/>
      <c r="F8" s="9" t="s">
        <v>11</v>
      </c>
      <c r="G8" s="10"/>
      <c r="H8" s="101"/>
    </row>
    <row r="9" spans="1:8" ht="14" customHeight="1" x14ac:dyDescent="0.2">
      <c r="A9" s="88"/>
      <c r="B9" s="9" t="s">
        <v>6</v>
      </c>
      <c r="C9" s="10"/>
      <c r="D9" s="101"/>
      <c r="E9" s="88"/>
      <c r="F9" s="9" t="s">
        <v>6</v>
      </c>
      <c r="G9" s="10"/>
      <c r="H9" s="101"/>
    </row>
    <row r="10" spans="1:8" ht="14" customHeight="1" x14ac:dyDescent="0.2">
      <c r="A10" s="88"/>
      <c r="B10" s="5" t="s">
        <v>8</v>
      </c>
      <c r="C10" s="6">
        <v>10</v>
      </c>
      <c r="D10" s="101"/>
      <c r="E10" s="88"/>
      <c r="F10" s="5" t="s">
        <v>8</v>
      </c>
      <c r="G10" s="6">
        <v>10</v>
      </c>
      <c r="H10" s="101"/>
    </row>
    <row r="11" spans="1:8" ht="14" customHeight="1" x14ac:dyDescent="0.2">
      <c r="A11" s="88"/>
      <c r="B11" s="13" t="s">
        <v>9</v>
      </c>
      <c r="C11" s="14"/>
      <c r="D11" s="102"/>
      <c r="E11" s="88"/>
      <c r="F11" s="13" t="s">
        <v>9</v>
      </c>
      <c r="G11" s="14"/>
      <c r="H11" s="102"/>
    </row>
    <row r="12" spans="1:8" ht="16" customHeight="1" thickBot="1" x14ac:dyDescent="0.25">
      <c r="A12" s="122"/>
      <c r="B12" s="15" t="s">
        <v>10</v>
      </c>
      <c r="C12" s="19">
        <f>SUM(C11:C11)</f>
        <v>0</v>
      </c>
      <c r="D12" s="23">
        <f>C12*D5</f>
        <v>0</v>
      </c>
      <c r="E12" s="122"/>
      <c r="F12" s="15" t="s">
        <v>10</v>
      </c>
      <c r="G12" s="19">
        <f>SUM(G11:G11)</f>
        <v>0</v>
      </c>
      <c r="H12" s="23">
        <f>G12*H5</f>
        <v>0</v>
      </c>
    </row>
    <row r="13" spans="1:8" ht="16" thickBot="1" x14ac:dyDescent="0.25">
      <c r="A13" s="86" t="s">
        <v>191</v>
      </c>
      <c r="B13" s="86"/>
      <c r="C13" s="86"/>
      <c r="D13" s="86"/>
      <c r="E13" s="86"/>
      <c r="F13" s="86"/>
      <c r="G13" s="86"/>
      <c r="H13" s="86"/>
    </row>
    <row r="14" spans="1:8" ht="21" customHeight="1" x14ac:dyDescent="0.2">
      <c r="A14" s="91"/>
      <c r="B14" s="2" t="s">
        <v>0</v>
      </c>
      <c r="C14" s="3"/>
      <c r="D14" s="55" t="str">
        <f>D4</f>
        <v>Цена РУБЛЬ шт.</v>
      </c>
      <c r="E14" s="87"/>
      <c r="F14" s="2" t="s">
        <v>0</v>
      </c>
      <c r="G14" s="3"/>
      <c r="H14" s="55" t="str">
        <f>D4</f>
        <v>Цена РУБЛЬ шт.</v>
      </c>
    </row>
    <row r="15" spans="1:8" ht="14" customHeight="1" x14ac:dyDescent="0.2">
      <c r="A15" s="92"/>
      <c r="B15" s="94" t="s">
        <v>128</v>
      </c>
      <c r="C15" s="96" t="s">
        <v>178</v>
      </c>
      <c r="D15" s="100">
        <v>131</v>
      </c>
      <c r="E15" s="88"/>
      <c r="F15" s="94" t="s">
        <v>131</v>
      </c>
      <c r="G15" s="103" t="s">
        <v>15</v>
      </c>
      <c r="H15" s="100">
        <v>131</v>
      </c>
    </row>
    <row r="16" spans="1:8" ht="14" customHeight="1" x14ac:dyDescent="0.2">
      <c r="A16" s="92"/>
      <c r="B16" s="95"/>
      <c r="C16" s="97"/>
      <c r="D16" s="101"/>
      <c r="E16" s="88"/>
      <c r="F16" s="95"/>
      <c r="G16" s="133"/>
      <c r="H16" s="101"/>
    </row>
    <row r="17" spans="1:8" ht="14" customHeight="1" x14ac:dyDescent="0.2">
      <c r="A17" s="92"/>
      <c r="B17" s="9" t="s">
        <v>3</v>
      </c>
      <c r="C17" s="10"/>
      <c r="D17" s="101"/>
      <c r="E17" s="88"/>
      <c r="F17" s="9" t="s">
        <v>3</v>
      </c>
      <c r="G17" s="10"/>
      <c r="H17" s="101"/>
    </row>
    <row r="18" spans="1:8" ht="14" customHeight="1" x14ac:dyDescent="0.2">
      <c r="A18" s="92"/>
      <c r="B18" s="9" t="s">
        <v>4</v>
      </c>
      <c r="C18" s="10"/>
      <c r="D18" s="101"/>
      <c r="E18" s="88"/>
      <c r="F18" s="9" t="s">
        <v>11</v>
      </c>
      <c r="G18" s="10"/>
      <c r="H18" s="101"/>
    </row>
    <row r="19" spans="1:8" ht="14" customHeight="1" x14ac:dyDescent="0.2">
      <c r="A19" s="92"/>
      <c r="B19" s="9" t="s">
        <v>6</v>
      </c>
      <c r="C19" s="10"/>
      <c r="D19" s="101"/>
      <c r="E19" s="88"/>
      <c r="F19" s="9" t="s">
        <v>6</v>
      </c>
      <c r="G19" s="10"/>
      <c r="H19" s="101"/>
    </row>
    <row r="20" spans="1:8" ht="14" customHeight="1" x14ac:dyDescent="0.2">
      <c r="A20" s="92"/>
      <c r="B20" s="5" t="s">
        <v>8</v>
      </c>
      <c r="C20" s="6">
        <v>10</v>
      </c>
      <c r="D20" s="101"/>
      <c r="E20" s="126"/>
      <c r="F20" s="5" t="s">
        <v>8</v>
      </c>
      <c r="G20" s="6">
        <v>10</v>
      </c>
      <c r="H20" s="101"/>
    </row>
    <row r="21" spans="1:8" ht="14" customHeight="1" x14ac:dyDescent="0.2">
      <c r="A21" s="92"/>
      <c r="B21" s="13" t="s">
        <v>9</v>
      </c>
      <c r="C21" s="14"/>
      <c r="D21" s="102"/>
      <c r="E21" s="126"/>
      <c r="F21" s="13" t="s">
        <v>9</v>
      </c>
      <c r="G21" s="14"/>
      <c r="H21" s="102"/>
    </row>
    <row r="22" spans="1:8" ht="16" thickBot="1" x14ac:dyDescent="0.25">
      <c r="A22" s="93"/>
      <c r="B22" s="18" t="s">
        <v>10</v>
      </c>
      <c r="C22" s="19">
        <f>SUM(C21)</f>
        <v>0</v>
      </c>
      <c r="D22" s="17">
        <f>C22*D15</f>
        <v>0</v>
      </c>
      <c r="E22" s="122"/>
      <c r="F22" s="15" t="s">
        <v>10</v>
      </c>
      <c r="G22" s="19">
        <f>SUM(G21:G21)</f>
        <v>0</v>
      </c>
      <c r="H22" s="23">
        <f>G22*H15</f>
        <v>0</v>
      </c>
    </row>
    <row r="23" spans="1:8" ht="16" thickBot="1" x14ac:dyDescent="0.25">
      <c r="A23" s="86" t="str">
        <f>A13</f>
        <v xml:space="preserve">Общий минимальный заказ  на сумму 38500 рублей </v>
      </c>
      <c r="B23" s="86"/>
      <c r="C23" s="86"/>
      <c r="D23" s="86"/>
      <c r="E23" s="86"/>
      <c r="F23" s="86"/>
      <c r="G23" s="86"/>
      <c r="H23" s="86"/>
    </row>
    <row r="24" spans="1:8" ht="24" customHeight="1" x14ac:dyDescent="0.2">
      <c r="A24" s="87"/>
      <c r="B24" s="2" t="s">
        <v>0</v>
      </c>
      <c r="C24" s="3"/>
      <c r="D24" s="55" t="str">
        <f>D4</f>
        <v>Цена РУБЛЬ шт.</v>
      </c>
      <c r="E24" s="87"/>
      <c r="F24" s="2" t="s">
        <v>0</v>
      </c>
      <c r="G24" s="3"/>
      <c r="H24" s="55" t="str">
        <f>D4</f>
        <v>Цена РУБЛЬ шт.</v>
      </c>
    </row>
    <row r="25" spans="1:8" ht="14" customHeight="1" x14ac:dyDescent="0.2">
      <c r="A25" s="88"/>
      <c r="B25" s="94" t="s">
        <v>129</v>
      </c>
      <c r="C25" s="103" t="s">
        <v>15</v>
      </c>
      <c r="D25" s="100">
        <v>131</v>
      </c>
      <c r="E25" s="88"/>
      <c r="F25" s="94" t="s">
        <v>130</v>
      </c>
      <c r="G25" s="103" t="s">
        <v>15</v>
      </c>
      <c r="H25" s="100">
        <v>131</v>
      </c>
    </row>
    <row r="26" spans="1:8" ht="14" customHeight="1" x14ac:dyDescent="0.2">
      <c r="A26" s="88"/>
      <c r="B26" s="95"/>
      <c r="C26" s="133"/>
      <c r="D26" s="101"/>
      <c r="E26" s="88"/>
      <c r="F26" s="95"/>
      <c r="G26" s="133"/>
      <c r="H26" s="101"/>
    </row>
    <row r="27" spans="1:8" ht="14" customHeight="1" x14ac:dyDescent="0.2">
      <c r="A27" s="88"/>
      <c r="B27" s="9" t="s">
        <v>3</v>
      </c>
      <c r="C27" s="10"/>
      <c r="D27" s="101"/>
      <c r="E27" s="88"/>
      <c r="F27" s="9" t="s">
        <v>3</v>
      </c>
      <c r="G27" s="10"/>
      <c r="H27" s="101"/>
    </row>
    <row r="28" spans="1:8" ht="14" customHeight="1" x14ac:dyDescent="0.2">
      <c r="A28" s="88"/>
      <c r="B28" s="9" t="s">
        <v>11</v>
      </c>
      <c r="C28" s="10"/>
      <c r="D28" s="101"/>
      <c r="E28" s="88"/>
      <c r="F28" s="9" t="s">
        <v>11</v>
      </c>
      <c r="G28" s="10"/>
      <c r="H28" s="101"/>
    </row>
    <row r="29" spans="1:8" ht="14" customHeight="1" x14ac:dyDescent="0.2">
      <c r="A29" s="88"/>
      <c r="B29" s="9" t="s">
        <v>6</v>
      </c>
      <c r="C29" s="10"/>
      <c r="D29" s="101"/>
      <c r="E29" s="88"/>
      <c r="F29" s="9" t="s">
        <v>6</v>
      </c>
      <c r="G29" s="10"/>
      <c r="H29" s="101"/>
    </row>
    <row r="30" spans="1:8" ht="14" customHeight="1" x14ac:dyDescent="0.2">
      <c r="A30" s="88"/>
      <c r="B30" s="5" t="s">
        <v>8</v>
      </c>
      <c r="C30" s="6">
        <v>10</v>
      </c>
      <c r="D30" s="101"/>
      <c r="E30" s="88"/>
      <c r="F30" s="5" t="s">
        <v>8</v>
      </c>
      <c r="G30" s="6">
        <v>10</v>
      </c>
      <c r="H30" s="101"/>
    </row>
    <row r="31" spans="1:8" ht="14" customHeight="1" x14ac:dyDescent="0.2">
      <c r="A31" s="88"/>
      <c r="B31" s="13" t="s">
        <v>9</v>
      </c>
      <c r="C31" s="14"/>
      <c r="D31" s="102"/>
      <c r="E31" s="88"/>
      <c r="F31" s="13" t="s">
        <v>9</v>
      </c>
      <c r="G31" s="14"/>
      <c r="H31" s="102"/>
    </row>
    <row r="32" spans="1:8" ht="16" thickBot="1" x14ac:dyDescent="0.25">
      <c r="A32" s="90"/>
      <c r="B32" s="15" t="s">
        <v>10</v>
      </c>
      <c r="C32" s="19">
        <f>SUM(C31:C31)</f>
        <v>0</v>
      </c>
      <c r="D32" s="17">
        <f>C32*D25</f>
        <v>0</v>
      </c>
      <c r="E32" s="90"/>
      <c r="F32" s="15" t="s">
        <v>10</v>
      </c>
      <c r="G32" s="19">
        <f>SUM(G31:G31)</f>
        <v>0</v>
      </c>
      <c r="H32" s="17">
        <f>G32*H25</f>
        <v>0</v>
      </c>
    </row>
    <row r="33" spans="1:8" ht="16" thickBot="1" x14ac:dyDescent="0.25">
      <c r="A33" s="86" t="str">
        <f>A13</f>
        <v xml:space="preserve">Общий минимальный заказ  на сумму 38500 рублей </v>
      </c>
      <c r="B33" s="86"/>
      <c r="C33" s="86"/>
      <c r="D33" s="86"/>
      <c r="E33" s="86"/>
      <c r="F33" s="86"/>
      <c r="G33" s="86"/>
      <c r="H33" s="86"/>
    </row>
    <row r="34" spans="1:8" ht="24" customHeight="1" x14ac:dyDescent="0.2">
      <c r="A34" s="87"/>
      <c r="B34" s="2" t="s">
        <v>0</v>
      </c>
      <c r="C34" s="3"/>
      <c r="D34" s="55" t="str">
        <f>D4</f>
        <v>Цена РУБЛЬ шт.</v>
      </c>
      <c r="E34" s="91"/>
      <c r="F34" s="2" t="s">
        <v>0</v>
      </c>
      <c r="G34" s="3"/>
      <c r="H34" s="55" t="str">
        <f>H4</f>
        <v>Цена РУБЛЬ шт.</v>
      </c>
    </row>
    <row r="35" spans="1:8" ht="14" customHeight="1" x14ac:dyDescent="0.2">
      <c r="A35" s="88"/>
      <c r="B35" s="94" t="s">
        <v>132</v>
      </c>
      <c r="C35" s="103" t="s">
        <v>15</v>
      </c>
      <c r="D35" s="100">
        <v>131</v>
      </c>
      <c r="E35" s="92"/>
      <c r="F35" s="94" t="s">
        <v>204</v>
      </c>
      <c r="G35" s="103" t="s">
        <v>15</v>
      </c>
      <c r="H35" s="100">
        <v>131</v>
      </c>
    </row>
    <row r="36" spans="1:8" ht="15" customHeight="1" x14ac:dyDescent="0.2">
      <c r="A36" s="88"/>
      <c r="B36" s="95"/>
      <c r="C36" s="133"/>
      <c r="D36" s="101"/>
      <c r="E36" s="92"/>
      <c r="F36" s="95"/>
      <c r="G36" s="133"/>
      <c r="H36" s="101"/>
    </row>
    <row r="37" spans="1:8" ht="15" customHeight="1" x14ac:dyDescent="0.2">
      <c r="A37" s="88"/>
      <c r="B37" s="9" t="s">
        <v>3</v>
      </c>
      <c r="C37" s="10"/>
      <c r="D37" s="101"/>
      <c r="E37" s="92"/>
      <c r="F37" s="9" t="s">
        <v>3</v>
      </c>
      <c r="G37" s="10"/>
      <c r="H37" s="101"/>
    </row>
    <row r="38" spans="1:8" ht="15" customHeight="1" x14ac:dyDescent="0.2">
      <c r="A38" s="88"/>
      <c r="B38" s="9" t="s">
        <v>11</v>
      </c>
      <c r="C38" s="10"/>
      <c r="D38" s="101"/>
      <c r="E38" s="92"/>
      <c r="F38" s="9" t="s">
        <v>11</v>
      </c>
      <c r="G38" s="10"/>
      <c r="H38" s="101"/>
    </row>
    <row r="39" spans="1:8" ht="15" customHeight="1" x14ac:dyDescent="0.2">
      <c r="A39" s="88"/>
      <c r="B39" s="9" t="s">
        <v>6</v>
      </c>
      <c r="C39" s="10"/>
      <c r="D39" s="101"/>
      <c r="E39" s="92"/>
      <c r="F39" s="9" t="s">
        <v>6</v>
      </c>
      <c r="G39" s="10"/>
      <c r="H39" s="101"/>
    </row>
    <row r="40" spans="1:8" ht="15" customHeight="1" x14ac:dyDescent="0.2">
      <c r="A40" s="88"/>
      <c r="B40" s="5" t="s">
        <v>8</v>
      </c>
      <c r="C40" s="6">
        <v>10</v>
      </c>
      <c r="D40" s="101"/>
      <c r="E40" s="92"/>
      <c r="F40" s="5" t="s">
        <v>8</v>
      </c>
      <c r="G40" s="6">
        <v>10</v>
      </c>
      <c r="H40" s="101"/>
    </row>
    <row r="41" spans="1:8" ht="15" customHeight="1" x14ac:dyDescent="0.2">
      <c r="A41" s="89"/>
      <c r="B41" s="13" t="s">
        <v>9</v>
      </c>
      <c r="C41" s="14"/>
      <c r="D41" s="102"/>
      <c r="E41" s="92"/>
      <c r="F41" s="13" t="s">
        <v>9</v>
      </c>
      <c r="G41" s="14"/>
      <c r="H41" s="102"/>
    </row>
    <row r="42" spans="1:8" ht="16" thickBot="1" x14ac:dyDescent="0.25">
      <c r="A42" s="90"/>
      <c r="B42" s="15" t="s">
        <v>10</v>
      </c>
      <c r="C42" s="19">
        <f>SUM(C41:C41)</f>
        <v>0</v>
      </c>
      <c r="D42" s="23">
        <f>C42*D35</f>
        <v>0</v>
      </c>
      <c r="E42" s="93"/>
      <c r="F42" s="15" t="s">
        <v>10</v>
      </c>
      <c r="G42" s="19">
        <f>SUM(G41:G41)</f>
        <v>0</v>
      </c>
      <c r="H42" s="23">
        <f>G42*H35</f>
        <v>0</v>
      </c>
    </row>
    <row r="43" spans="1:8" ht="16" thickBot="1" x14ac:dyDescent="0.25">
      <c r="A43" s="86" t="str">
        <f>A13</f>
        <v xml:space="preserve">Общий минимальный заказ  на сумму 38500 рублей </v>
      </c>
      <c r="B43" s="86"/>
      <c r="C43" s="86"/>
      <c r="D43" s="86"/>
      <c r="E43" s="86"/>
      <c r="F43" s="86"/>
      <c r="G43" s="86"/>
      <c r="H43" s="86"/>
    </row>
    <row r="44" spans="1:8" ht="25" customHeight="1" x14ac:dyDescent="0.2">
      <c r="A44" s="91"/>
      <c r="B44" s="2" t="s">
        <v>12</v>
      </c>
      <c r="C44" s="3"/>
      <c r="D44" s="55" t="str">
        <f>D4</f>
        <v>Цена РУБЛЬ шт.</v>
      </c>
      <c r="E44" s="87"/>
      <c r="F44" s="2" t="s">
        <v>0</v>
      </c>
      <c r="G44" s="3"/>
      <c r="H44" s="55" t="str">
        <f>D4</f>
        <v>Цена РУБЛЬ шт.</v>
      </c>
    </row>
    <row r="45" spans="1:8" ht="14" customHeight="1" x14ac:dyDescent="0.2">
      <c r="A45" s="92"/>
      <c r="B45" s="94" t="s">
        <v>134</v>
      </c>
      <c r="C45" s="103" t="s">
        <v>15</v>
      </c>
      <c r="D45" s="100">
        <v>131</v>
      </c>
      <c r="E45" s="88"/>
      <c r="F45" s="94" t="s">
        <v>135</v>
      </c>
      <c r="G45" s="103" t="s">
        <v>15</v>
      </c>
      <c r="H45" s="100">
        <v>131</v>
      </c>
    </row>
    <row r="46" spans="1:8" x14ac:dyDescent="0.2">
      <c r="A46" s="92"/>
      <c r="B46" s="95"/>
      <c r="C46" s="133"/>
      <c r="D46" s="101"/>
      <c r="E46" s="88"/>
      <c r="F46" s="95"/>
      <c r="G46" s="133"/>
      <c r="H46" s="101"/>
    </row>
    <row r="47" spans="1:8" x14ac:dyDescent="0.2">
      <c r="A47" s="92"/>
      <c r="B47" s="9" t="s">
        <v>3</v>
      </c>
      <c r="C47" s="10"/>
      <c r="D47" s="101"/>
      <c r="E47" s="88"/>
      <c r="F47" s="9" t="s">
        <v>3</v>
      </c>
      <c r="G47" s="10"/>
      <c r="H47" s="101"/>
    </row>
    <row r="48" spans="1:8" x14ac:dyDescent="0.2">
      <c r="A48" s="92"/>
      <c r="B48" s="9" t="s">
        <v>11</v>
      </c>
      <c r="C48" s="10"/>
      <c r="D48" s="101"/>
      <c r="E48" s="88"/>
      <c r="F48" s="9" t="s">
        <v>11</v>
      </c>
      <c r="G48" s="10"/>
      <c r="H48" s="101"/>
    </row>
    <row r="49" spans="1:8" x14ac:dyDescent="0.2">
      <c r="A49" s="92"/>
      <c r="B49" s="9" t="s">
        <v>6</v>
      </c>
      <c r="C49" s="10"/>
      <c r="D49" s="101"/>
      <c r="E49" s="88"/>
      <c r="F49" s="9" t="s">
        <v>6</v>
      </c>
      <c r="G49" s="10"/>
      <c r="H49" s="101"/>
    </row>
    <row r="50" spans="1:8" x14ac:dyDescent="0.2">
      <c r="A50" s="92"/>
      <c r="B50" s="5" t="s">
        <v>8</v>
      </c>
      <c r="C50" s="6">
        <v>10</v>
      </c>
      <c r="D50" s="101"/>
      <c r="E50" s="88"/>
      <c r="F50" s="5" t="s">
        <v>8</v>
      </c>
      <c r="G50" s="6">
        <v>10</v>
      </c>
      <c r="H50" s="101"/>
    </row>
    <row r="51" spans="1:8" x14ac:dyDescent="0.2">
      <c r="A51" s="92"/>
      <c r="B51" s="13" t="s">
        <v>9</v>
      </c>
      <c r="C51" s="14"/>
      <c r="D51" s="102"/>
      <c r="E51" s="88"/>
      <c r="F51" s="13" t="s">
        <v>9</v>
      </c>
      <c r="G51" s="14"/>
      <c r="H51" s="102"/>
    </row>
    <row r="52" spans="1:8" ht="16" thickBot="1" x14ac:dyDescent="0.25">
      <c r="A52" s="93"/>
      <c r="B52" s="15" t="s">
        <v>10</v>
      </c>
      <c r="C52" s="19">
        <f>SUM(C51:C51)</f>
        <v>0</v>
      </c>
      <c r="D52" s="23">
        <f>C52*D45</f>
        <v>0</v>
      </c>
      <c r="E52" s="122"/>
      <c r="F52" s="15" t="s">
        <v>10</v>
      </c>
      <c r="G52" s="19">
        <f>SUM(G51:G51)</f>
        <v>0</v>
      </c>
      <c r="H52" s="17">
        <f>G52*H45</f>
        <v>0</v>
      </c>
    </row>
    <row r="53" spans="1:8" ht="16" thickBot="1" x14ac:dyDescent="0.25">
      <c r="A53" s="86" t="str">
        <f>A13</f>
        <v xml:space="preserve">Общий минимальный заказ  на сумму 38500 рублей </v>
      </c>
      <c r="B53" s="86"/>
      <c r="C53" s="86"/>
      <c r="D53" s="86"/>
      <c r="E53" s="86"/>
      <c r="F53" s="86"/>
      <c r="G53" s="86"/>
      <c r="H53" s="86"/>
    </row>
    <row r="54" spans="1:8" ht="23" customHeight="1" x14ac:dyDescent="0.2">
      <c r="A54" s="91"/>
      <c r="B54" s="2" t="s">
        <v>12</v>
      </c>
      <c r="C54" s="3"/>
      <c r="D54" s="55" t="str">
        <f>D4</f>
        <v>Цена РУБЛЬ шт.</v>
      </c>
      <c r="E54" s="91"/>
      <c r="F54" s="2" t="s">
        <v>12</v>
      </c>
      <c r="G54" s="3"/>
      <c r="H54" s="55" t="str">
        <f>D4</f>
        <v>Цена РУБЛЬ шт.</v>
      </c>
    </row>
    <row r="55" spans="1:8" ht="14" customHeight="1" x14ac:dyDescent="0.2">
      <c r="A55" s="92"/>
      <c r="B55" s="94" t="s">
        <v>136</v>
      </c>
      <c r="C55" s="103" t="s">
        <v>15</v>
      </c>
      <c r="D55" s="100">
        <v>131</v>
      </c>
      <c r="E55" s="92"/>
      <c r="F55" s="94" t="s">
        <v>137</v>
      </c>
      <c r="G55" s="103" t="s">
        <v>15</v>
      </c>
      <c r="H55" s="100">
        <v>131</v>
      </c>
    </row>
    <row r="56" spans="1:8" x14ac:dyDescent="0.2">
      <c r="A56" s="92"/>
      <c r="B56" s="95"/>
      <c r="C56" s="133"/>
      <c r="D56" s="101"/>
      <c r="E56" s="92"/>
      <c r="F56" s="95"/>
      <c r="G56" s="133"/>
      <c r="H56" s="101"/>
    </row>
    <row r="57" spans="1:8" x14ac:dyDescent="0.2">
      <c r="A57" s="92"/>
      <c r="B57" s="9" t="s">
        <v>3</v>
      </c>
      <c r="C57" s="10"/>
      <c r="D57" s="101"/>
      <c r="E57" s="92"/>
      <c r="F57" s="9" t="s">
        <v>3</v>
      </c>
      <c r="G57" s="10"/>
      <c r="H57" s="101"/>
    </row>
    <row r="58" spans="1:8" x14ac:dyDescent="0.2">
      <c r="A58" s="92"/>
      <c r="B58" s="9" t="s">
        <v>11</v>
      </c>
      <c r="C58" s="10"/>
      <c r="D58" s="101"/>
      <c r="E58" s="92"/>
      <c r="F58" s="9" t="s">
        <v>11</v>
      </c>
      <c r="G58" s="10"/>
      <c r="H58" s="101"/>
    </row>
    <row r="59" spans="1:8" x14ac:dyDescent="0.2">
      <c r="A59" s="92"/>
      <c r="B59" s="9" t="s">
        <v>6</v>
      </c>
      <c r="C59" s="10"/>
      <c r="D59" s="101"/>
      <c r="E59" s="92"/>
      <c r="F59" s="9" t="s">
        <v>6</v>
      </c>
      <c r="G59" s="10"/>
      <c r="H59" s="101"/>
    </row>
    <row r="60" spans="1:8" x14ac:dyDescent="0.2">
      <c r="A60" s="92"/>
      <c r="B60" s="5" t="s">
        <v>8</v>
      </c>
      <c r="C60" s="6">
        <v>10</v>
      </c>
      <c r="D60" s="101"/>
      <c r="E60" s="92"/>
      <c r="F60" s="5" t="s">
        <v>8</v>
      </c>
      <c r="G60" s="6">
        <v>10</v>
      </c>
      <c r="H60" s="101"/>
    </row>
    <row r="61" spans="1:8" x14ac:dyDescent="0.2">
      <c r="A61" s="92"/>
      <c r="B61" s="13" t="s">
        <v>9</v>
      </c>
      <c r="C61" s="14"/>
      <c r="D61" s="102"/>
      <c r="E61" s="92"/>
      <c r="F61" s="13" t="s">
        <v>9</v>
      </c>
      <c r="G61" s="14"/>
      <c r="H61" s="102"/>
    </row>
    <row r="62" spans="1:8" ht="16" thickBot="1" x14ac:dyDescent="0.25">
      <c r="A62" s="93"/>
      <c r="B62" s="15" t="s">
        <v>10</v>
      </c>
      <c r="C62" s="19">
        <f>SUM(C61:C61)</f>
        <v>0</v>
      </c>
      <c r="D62" s="23">
        <f>C62*D55</f>
        <v>0</v>
      </c>
      <c r="E62" s="93"/>
      <c r="F62" s="15" t="s">
        <v>10</v>
      </c>
      <c r="G62" s="19">
        <f>SUM(G61:G61)</f>
        <v>0</v>
      </c>
      <c r="H62" s="17">
        <f>G62*H55</f>
        <v>0</v>
      </c>
    </row>
    <row r="63" spans="1:8" ht="16" thickBot="1" x14ac:dyDescent="0.25">
      <c r="A63" s="86" t="str">
        <f>A13</f>
        <v xml:space="preserve">Общий минимальный заказ  на сумму 38500 рублей </v>
      </c>
      <c r="B63" s="86"/>
      <c r="C63" s="86"/>
      <c r="D63" s="86"/>
      <c r="E63" s="86"/>
      <c r="F63" s="86"/>
      <c r="G63" s="86"/>
      <c r="H63" s="86"/>
    </row>
    <row r="64" spans="1:8" ht="19" customHeight="1" x14ac:dyDescent="0.2">
      <c r="A64" s="91"/>
      <c r="B64" s="2" t="s">
        <v>12</v>
      </c>
      <c r="C64" s="3"/>
      <c r="D64" s="55" t="str">
        <f>D4</f>
        <v>Цена РУБЛЬ шт.</v>
      </c>
      <c r="E64" s="91"/>
      <c r="F64" s="2" t="s">
        <v>12</v>
      </c>
      <c r="G64" s="3"/>
      <c r="H64" s="55" t="str">
        <f>D4</f>
        <v>Цена РУБЛЬ шт.</v>
      </c>
    </row>
    <row r="65" spans="1:8" ht="15" customHeight="1" x14ac:dyDescent="0.2">
      <c r="A65" s="92"/>
      <c r="B65" s="94" t="s">
        <v>139</v>
      </c>
      <c r="C65" s="103" t="s">
        <v>15</v>
      </c>
      <c r="D65" s="121">
        <v>131</v>
      </c>
      <c r="E65" s="92"/>
      <c r="F65" s="94" t="s">
        <v>140</v>
      </c>
      <c r="G65" s="103" t="s">
        <v>15</v>
      </c>
      <c r="H65" s="100">
        <v>131</v>
      </c>
    </row>
    <row r="66" spans="1:8" ht="14" customHeight="1" x14ac:dyDescent="0.2">
      <c r="A66" s="92"/>
      <c r="B66" s="95"/>
      <c r="C66" s="133"/>
      <c r="D66" s="138"/>
      <c r="E66" s="92"/>
      <c r="F66" s="95"/>
      <c r="G66" s="133"/>
      <c r="H66" s="101"/>
    </row>
    <row r="67" spans="1:8" ht="14" customHeight="1" x14ac:dyDescent="0.2">
      <c r="A67" s="92"/>
      <c r="B67" s="9" t="s">
        <v>3</v>
      </c>
      <c r="C67" s="10"/>
      <c r="D67" s="138"/>
      <c r="E67" s="92"/>
      <c r="F67" s="9" t="s">
        <v>3</v>
      </c>
      <c r="G67" s="10"/>
      <c r="H67" s="101"/>
    </row>
    <row r="68" spans="1:8" ht="14" customHeight="1" x14ac:dyDescent="0.2">
      <c r="A68" s="92"/>
      <c r="B68" s="9" t="s">
        <v>11</v>
      </c>
      <c r="C68" s="10"/>
      <c r="D68" s="138"/>
      <c r="E68" s="92"/>
      <c r="F68" s="9" t="s">
        <v>11</v>
      </c>
      <c r="G68" s="10"/>
      <c r="H68" s="101"/>
    </row>
    <row r="69" spans="1:8" ht="14" customHeight="1" x14ac:dyDescent="0.2">
      <c r="A69" s="92"/>
      <c r="B69" s="9" t="s">
        <v>6</v>
      </c>
      <c r="C69" s="10"/>
      <c r="D69" s="138"/>
      <c r="E69" s="92"/>
      <c r="F69" s="9" t="s">
        <v>6</v>
      </c>
      <c r="G69" s="10"/>
      <c r="H69" s="101"/>
    </row>
    <row r="70" spans="1:8" ht="14" customHeight="1" x14ac:dyDescent="0.2">
      <c r="A70" s="92"/>
      <c r="B70" s="5" t="s">
        <v>8</v>
      </c>
      <c r="C70" s="6">
        <v>10</v>
      </c>
      <c r="D70" s="138"/>
      <c r="E70" s="92"/>
      <c r="F70" s="5" t="s">
        <v>8</v>
      </c>
      <c r="G70" s="6">
        <v>10</v>
      </c>
      <c r="H70" s="101"/>
    </row>
    <row r="71" spans="1:8" ht="14" customHeight="1" x14ac:dyDescent="0.2">
      <c r="A71" s="92"/>
      <c r="B71" s="13" t="s">
        <v>9</v>
      </c>
      <c r="C71" s="14"/>
      <c r="D71" s="139"/>
      <c r="E71" s="92"/>
      <c r="F71" s="13" t="s">
        <v>9</v>
      </c>
      <c r="G71" s="14"/>
      <c r="H71" s="102"/>
    </row>
    <row r="72" spans="1:8" ht="16" thickBot="1" x14ac:dyDescent="0.25">
      <c r="A72" s="93"/>
      <c r="B72" s="15" t="s">
        <v>10</v>
      </c>
      <c r="C72" s="19">
        <f>SUM(C71:C71)</f>
        <v>0</v>
      </c>
      <c r="D72" s="23">
        <f>C72*D65</f>
        <v>0</v>
      </c>
      <c r="E72" s="93"/>
      <c r="F72" s="15" t="s">
        <v>10</v>
      </c>
      <c r="G72" s="19">
        <f>SUM(G71:G71)</f>
        <v>0</v>
      </c>
      <c r="H72" s="23">
        <f>G72*H65</f>
        <v>0</v>
      </c>
    </row>
    <row r="73" spans="1:8" ht="16" thickBot="1" x14ac:dyDescent="0.25">
      <c r="A73" s="86" t="str">
        <f>A13</f>
        <v xml:space="preserve">Общий минимальный заказ  на сумму 38500 рублей </v>
      </c>
      <c r="B73" s="86"/>
      <c r="C73" s="86"/>
      <c r="D73" s="86"/>
      <c r="E73" s="86"/>
      <c r="F73" s="86"/>
      <c r="G73" s="86"/>
      <c r="H73" s="86"/>
    </row>
    <row r="74" spans="1:8" ht="28" customHeight="1" x14ac:dyDescent="0.2">
      <c r="A74" s="91"/>
      <c r="B74" s="2" t="s">
        <v>12</v>
      </c>
      <c r="C74" s="3"/>
      <c r="D74" s="55" t="str">
        <f>D4</f>
        <v>Цена РУБЛЬ шт.</v>
      </c>
      <c r="E74" s="91"/>
      <c r="F74" s="2" t="s">
        <v>12</v>
      </c>
      <c r="G74" s="3"/>
      <c r="H74" s="55" t="str">
        <f>D4</f>
        <v>Цена РУБЛЬ шт.</v>
      </c>
    </row>
    <row r="75" spans="1:8" ht="14" customHeight="1" x14ac:dyDescent="0.2">
      <c r="A75" s="92"/>
      <c r="B75" s="94" t="s">
        <v>27</v>
      </c>
      <c r="C75" s="103" t="s">
        <v>15</v>
      </c>
      <c r="D75" s="100">
        <v>131</v>
      </c>
      <c r="E75" s="92"/>
      <c r="F75" s="94" t="s">
        <v>28</v>
      </c>
      <c r="G75" s="103" t="s">
        <v>15</v>
      </c>
      <c r="H75" s="100">
        <v>131</v>
      </c>
    </row>
    <row r="76" spans="1:8" x14ac:dyDescent="0.2">
      <c r="A76" s="92"/>
      <c r="B76" s="95"/>
      <c r="C76" s="133"/>
      <c r="D76" s="101"/>
      <c r="E76" s="92"/>
      <c r="F76" s="95"/>
      <c r="G76" s="133"/>
      <c r="H76" s="101"/>
    </row>
    <row r="77" spans="1:8" x14ac:dyDescent="0.2">
      <c r="A77" s="92"/>
      <c r="B77" s="9" t="s">
        <v>3</v>
      </c>
      <c r="C77" s="10"/>
      <c r="D77" s="101"/>
      <c r="E77" s="92"/>
      <c r="F77" s="9" t="s">
        <v>3</v>
      </c>
      <c r="G77" s="10"/>
      <c r="H77" s="101"/>
    </row>
    <row r="78" spans="1:8" x14ac:dyDescent="0.2">
      <c r="A78" s="92"/>
      <c r="B78" s="9" t="s">
        <v>11</v>
      </c>
      <c r="C78" s="10"/>
      <c r="D78" s="101"/>
      <c r="E78" s="92"/>
      <c r="F78" s="9" t="s">
        <v>11</v>
      </c>
      <c r="G78" s="10"/>
      <c r="H78" s="101"/>
    </row>
    <row r="79" spans="1:8" x14ac:dyDescent="0.2">
      <c r="A79" s="92"/>
      <c r="B79" s="9" t="s">
        <v>6</v>
      </c>
      <c r="C79" s="10"/>
      <c r="D79" s="101"/>
      <c r="E79" s="92"/>
      <c r="F79" s="9" t="s">
        <v>6</v>
      </c>
      <c r="G79" s="10"/>
      <c r="H79" s="101"/>
    </row>
    <row r="80" spans="1:8" x14ac:dyDescent="0.2">
      <c r="A80" s="92"/>
      <c r="B80" s="5" t="s">
        <v>8</v>
      </c>
      <c r="C80" s="6">
        <v>10</v>
      </c>
      <c r="D80" s="101"/>
      <c r="E80" s="92"/>
      <c r="F80" s="5" t="s">
        <v>8</v>
      </c>
      <c r="G80" s="6">
        <v>10</v>
      </c>
      <c r="H80" s="101"/>
    </row>
    <row r="81" spans="1:8" x14ac:dyDescent="0.2">
      <c r="A81" s="92"/>
      <c r="B81" s="13" t="s">
        <v>9</v>
      </c>
      <c r="C81" s="14"/>
      <c r="D81" s="102"/>
      <c r="E81" s="92"/>
      <c r="F81" s="13" t="s">
        <v>9</v>
      </c>
      <c r="G81" s="14"/>
      <c r="H81" s="102"/>
    </row>
    <row r="82" spans="1:8" ht="16" thickBot="1" x14ac:dyDescent="0.25">
      <c r="A82" s="93"/>
      <c r="B82" s="15" t="s">
        <v>10</v>
      </c>
      <c r="C82" s="19">
        <f>SUM(C81:C81)</f>
        <v>0</v>
      </c>
      <c r="D82" s="23">
        <f>C82*D75</f>
        <v>0</v>
      </c>
      <c r="E82" s="93"/>
      <c r="F82" s="15" t="s">
        <v>10</v>
      </c>
      <c r="G82" s="19">
        <f>SUM(G81:G81)</f>
        <v>0</v>
      </c>
      <c r="H82" s="17">
        <f>G82*H75</f>
        <v>0</v>
      </c>
    </row>
    <row r="83" spans="1:8" ht="16" thickBot="1" x14ac:dyDescent="0.25">
      <c r="A83" s="86" t="str">
        <f>A13</f>
        <v xml:space="preserve">Общий минимальный заказ  на сумму 38500 рублей </v>
      </c>
      <c r="B83" s="86"/>
      <c r="C83" s="86"/>
      <c r="D83" s="86"/>
      <c r="E83" s="86"/>
      <c r="F83" s="86"/>
      <c r="G83" s="86"/>
      <c r="H83" s="86"/>
    </row>
    <row r="84" spans="1:8" ht="23" customHeight="1" x14ac:dyDescent="0.2">
      <c r="A84" s="91"/>
      <c r="B84" s="2" t="s">
        <v>12</v>
      </c>
      <c r="C84" s="3"/>
      <c r="D84" s="55" t="str">
        <f>D4</f>
        <v>Цена РУБЛЬ шт.</v>
      </c>
      <c r="E84" s="91"/>
      <c r="F84" s="2" t="s">
        <v>12</v>
      </c>
      <c r="G84" s="3"/>
      <c r="H84" s="55" t="str">
        <f>D4</f>
        <v>Цена РУБЛЬ шт.</v>
      </c>
    </row>
    <row r="85" spans="1:8" ht="14" customHeight="1" x14ac:dyDescent="0.2">
      <c r="A85" s="92"/>
      <c r="B85" s="94" t="s">
        <v>68</v>
      </c>
      <c r="C85" s="103" t="s">
        <v>179</v>
      </c>
      <c r="D85" s="100">
        <v>151</v>
      </c>
      <c r="E85" s="92"/>
      <c r="F85" s="94" t="s">
        <v>69</v>
      </c>
      <c r="G85" s="103" t="s">
        <v>179</v>
      </c>
      <c r="H85" s="100">
        <v>153</v>
      </c>
    </row>
    <row r="86" spans="1:8" x14ac:dyDescent="0.2">
      <c r="A86" s="92"/>
      <c r="B86" s="95"/>
      <c r="C86" s="133"/>
      <c r="D86" s="101"/>
      <c r="E86" s="92"/>
      <c r="F86" s="95"/>
      <c r="G86" s="133"/>
      <c r="H86" s="101"/>
    </row>
    <row r="87" spans="1:8" x14ac:dyDescent="0.2">
      <c r="A87" s="92"/>
      <c r="B87" s="9" t="s">
        <v>3</v>
      </c>
      <c r="C87" s="10"/>
      <c r="D87" s="101"/>
      <c r="E87" s="92"/>
      <c r="F87" s="9" t="s">
        <v>3</v>
      </c>
      <c r="G87" s="10"/>
      <c r="H87" s="101"/>
    </row>
    <row r="88" spans="1:8" x14ac:dyDescent="0.2">
      <c r="A88" s="92"/>
      <c r="B88" s="9" t="s">
        <v>11</v>
      </c>
      <c r="C88" s="10"/>
      <c r="D88" s="101"/>
      <c r="E88" s="92"/>
      <c r="F88" s="9" t="s">
        <v>11</v>
      </c>
      <c r="G88" s="10"/>
      <c r="H88" s="101"/>
    </row>
    <row r="89" spans="1:8" x14ac:dyDescent="0.2">
      <c r="A89" s="92"/>
      <c r="B89" s="9" t="s">
        <v>6</v>
      </c>
      <c r="C89" s="10"/>
      <c r="D89" s="101"/>
      <c r="E89" s="92"/>
      <c r="F89" s="9" t="s">
        <v>6</v>
      </c>
      <c r="G89" s="10"/>
      <c r="H89" s="101"/>
    </row>
    <row r="90" spans="1:8" x14ac:dyDescent="0.2">
      <c r="A90" s="92"/>
      <c r="B90" s="5" t="s">
        <v>8</v>
      </c>
      <c r="C90" s="6">
        <v>10</v>
      </c>
      <c r="D90" s="101"/>
      <c r="E90" s="92"/>
      <c r="F90" s="5" t="s">
        <v>8</v>
      </c>
      <c r="G90" s="6">
        <v>10</v>
      </c>
      <c r="H90" s="101"/>
    </row>
    <row r="91" spans="1:8" x14ac:dyDescent="0.2">
      <c r="A91" s="92"/>
      <c r="B91" s="13" t="s">
        <v>9</v>
      </c>
      <c r="C91" s="14"/>
      <c r="D91" s="102"/>
      <c r="E91" s="92"/>
      <c r="F91" s="13" t="s">
        <v>9</v>
      </c>
      <c r="G91" s="14"/>
      <c r="H91" s="102"/>
    </row>
    <row r="92" spans="1:8" ht="16" thickBot="1" x14ac:dyDescent="0.25">
      <c r="A92" s="93"/>
      <c r="B92" s="15" t="s">
        <v>10</v>
      </c>
      <c r="C92" s="19">
        <f>SUM(C91:C91)</f>
        <v>0</v>
      </c>
      <c r="D92" s="23">
        <f>C92*D85</f>
        <v>0</v>
      </c>
      <c r="E92" s="93"/>
      <c r="F92" s="15" t="s">
        <v>10</v>
      </c>
      <c r="G92" s="19">
        <f>SUM(G91:G91)</f>
        <v>0</v>
      </c>
      <c r="H92" s="17">
        <f>G92*H85</f>
        <v>0</v>
      </c>
    </row>
    <row r="93" spans="1:8" ht="16" thickBot="1" x14ac:dyDescent="0.25">
      <c r="A93" s="25"/>
      <c r="B93" s="26"/>
      <c r="C93" s="27"/>
      <c r="D93" s="28"/>
      <c r="E93" s="25"/>
      <c r="F93" s="26"/>
      <c r="G93" s="27"/>
      <c r="H93" s="28"/>
    </row>
    <row r="94" spans="1:8" ht="16" thickBot="1" x14ac:dyDescent="0.25">
      <c r="A94" s="71" t="s">
        <v>26</v>
      </c>
      <c r="B94" s="72"/>
      <c r="C94" s="72"/>
      <c r="D94" s="72"/>
      <c r="E94" s="73"/>
      <c r="F94" s="29" t="s">
        <v>24</v>
      </c>
      <c r="G94" s="80" t="s">
        <v>189</v>
      </c>
      <c r="H94" s="81"/>
    </row>
    <row r="95" spans="1:8" x14ac:dyDescent="0.2">
      <c r="A95" s="74"/>
      <c r="B95" s="75"/>
      <c r="C95" s="75"/>
      <c r="D95" s="75"/>
      <c r="E95" s="76"/>
      <c r="F95" s="69">
        <f>C12+G12+C22+G22+C32+G32+C42+G42+C52+G52+C62+G62+C72+G72+C82+G82+C92+G92</f>
        <v>0</v>
      </c>
      <c r="G95" s="82">
        <f>D12+H12+D22+H22+D32+H32+D42+H42+D52+H52+D62+H62+D72+H72+D82+H82+D92+H92</f>
        <v>0</v>
      </c>
      <c r="H95" s="83"/>
    </row>
    <row r="96" spans="1:8" ht="16" thickBot="1" x14ac:dyDescent="0.25">
      <c r="A96" s="77"/>
      <c r="B96" s="78"/>
      <c r="C96" s="78"/>
      <c r="D96" s="78"/>
      <c r="E96" s="79"/>
      <c r="F96" s="70"/>
      <c r="G96" s="84"/>
      <c r="H96" s="85"/>
    </row>
  </sheetData>
  <sheetProtection password="F17D" sheet="1" objects="1" scenarios="1"/>
  <mergeCells count="87">
    <mergeCell ref="D65:D71"/>
    <mergeCell ref="H65:H71"/>
    <mergeCell ref="F65:F66"/>
    <mergeCell ref="G65:G66"/>
    <mergeCell ref="A73:H73"/>
    <mergeCell ref="A83:H83"/>
    <mergeCell ref="A74:A82"/>
    <mergeCell ref="E74:E82"/>
    <mergeCell ref="B75:B76"/>
    <mergeCell ref="C75:C76"/>
    <mergeCell ref="F75:F76"/>
    <mergeCell ref="G75:G76"/>
    <mergeCell ref="D75:D81"/>
    <mergeCell ref="H75:H81"/>
    <mergeCell ref="D25:D31"/>
    <mergeCell ref="H25:H31"/>
    <mergeCell ref="D55:D61"/>
    <mergeCell ref="H55:H61"/>
    <mergeCell ref="A23:H23"/>
    <mergeCell ref="A24:A32"/>
    <mergeCell ref="E24:E32"/>
    <mergeCell ref="B25:B26"/>
    <mergeCell ref="C25:C26"/>
    <mergeCell ref="F25:F26"/>
    <mergeCell ref="G25:G26"/>
    <mergeCell ref="D35:D41"/>
    <mergeCell ref="H35:H41"/>
    <mergeCell ref="B45:B46"/>
    <mergeCell ref="C45:C46"/>
    <mergeCell ref="F45:F46"/>
    <mergeCell ref="G45:G46"/>
    <mergeCell ref="G35:G36"/>
    <mergeCell ref="A13:H13"/>
    <mergeCell ref="A14:A22"/>
    <mergeCell ref="E14:E22"/>
    <mergeCell ref="B15:B16"/>
    <mergeCell ref="C15:C16"/>
    <mergeCell ref="F15:F16"/>
    <mergeCell ref="G15:G16"/>
    <mergeCell ref="D15:D21"/>
    <mergeCell ref="H15:H21"/>
    <mergeCell ref="A63:H63"/>
    <mergeCell ref="D45:D51"/>
    <mergeCell ref="H45:H51"/>
    <mergeCell ref="A1:H1"/>
    <mergeCell ref="A53:H53"/>
    <mergeCell ref="A2:H2"/>
    <mergeCell ref="A3:G3"/>
    <mergeCell ref="A4:A12"/>
    <mergeCell ref="E4:E12"/>
    <mergeCell ref="F5:F6"/>
    <mergeCell ref="G5:G6"/>
    <mergeCell ref="D5:D11"/>
    <mergeCell ref="H5:H11"/>
    <mergeCell ref="A33:H33"/>
    <mergeCell ref="A34:A42"/>
    <mergeCell ref="E34:E42"/>
    <mergeCell ref="B35:B36"/>
    <mergeCell ref="C35:C36"/>
    <mergeCell ref="F35:F36"/>
    <mergeCell ref="C5:C6"/>
    <mergeCell ref="B5:B6"/>
    <mergeCell ref="A64:A72"/>
    <mergeCell ref="E64:E72"/>
    <mergeCell ref="B65:B66"/>
    <mergeCell ref="C65:C66"/>
    <mergeCell ref="A43:H43"/>
    <mergeCell ref="A44:A52"/>
    <mergeCell ref="E44:E52"/>
    <mergeCell ref="A54:A62"/>
    <mergeCell ref="E54:E62"/>
    <mergeCell ref="B55:B56"/>
    <mergeCell ref="C55:C56"/>
    <mergeCell ref="F55:F56"/>
    <mergeCell ref="G55:G56"/>
    <mergeCell ref="A94:E96"/>
    <mergeCell ref="G94:H94"/>
    <mergeCell ref="F95:F96"/>
    <mergeCell ref="G95:H96"/>
    <mergeCell ref="A84:A92"/>
    <mergeCell ref="E84:E92"/>
    <mergeCell ref="B85:B86"/>
    <mergeCell ref="C85:C86"/>
    <mergeCell ref="F85:F86"/>
    <mergeCell ref="G85:G86"/>
    <mergeCell ref="D85:D91"/>
    <mergeCell ref="H85:H91"/>
  </mergeCells>
  <conditionalFormatting sqref="A2:H2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H76"/>
  <sheetViews>
    <sheetView workbookViewId="0">
      <selection sqref="A1:H1"/>
    </sheetView>
  </sheetViews>
  <sheetFormatPr baseColWidth="10" defaultColWidth="8.83203125" defaultRowHeight="15" x14ac:dyDescent="0.2"/>
  <cols>
    <col min="1" max="1" width="21.6640625" customWidth="1"/>
    <col min="2" max="2" width="30.6640625" customWidth="1"/>
    <col min="3" max="3" width="12.6640625" customWidth="1"/>
    <col min="4" max="4" width="9.6640625" customWidth="1"/>
    <col min="5" max="5" width="21.6640625" customWidth="1"/>
    <col min="6" max="6" width="30.6640625" customWidth="1"/>
    <col min="7" max="7" width="12.6640625" customWidth="1"/>
    <col min="8" max="8" width="9.6640625" customWidth="1"/>
  </cols>
  <sheetData>
    <row r="1" spans="1:8" ht="27.75" customHeight="1" x14ac:dyDescent="0.2">
      <c r="A1" s="105" t="s">
        <v>169</v>
      </c>
      <c r="B1" s="106"/>
      <c r="C1" s="106"/>
      <c r="D1" s="106"/>
      <c r="E1" s="106"/>
      <c r="F1" s="106"/>
      <c r="G1" s="106"/>
      <c r="H1" s="107"/>
    </row>
    <row r="2" spans="1:8" ht="42.75" customHeight="1" thickBot="1" x14ac:dyDescent="0.25">
      <c r="A2" s="108" t="s">
        <v>193</v>
      </c>
      <c r="B2" s="109"/>
      <c r="C2" s="109"/>
      <c r="D2" s="109"/>
      <c r="E2" s="109"/>
      <c r="F2" s="109"/>
      <c r="G2" s="109"/>
      <c r="H2" s="110"/>
    </row>
    <row r="3" spans="1:8" ht="17" thickBot="1" x14ac:dyDescent="0.25">
      <c r="A3" s="134"/>
      <c r="B3" s="135"/>
      <c r="C3" s="135"/>
      <c r="D3" s="135"/>
      <c r="E3" s="135"/>
      <c r="F3" s="135"/>
      <c r="G3" s="135"/>
      <c r="H3" s="1"/>
    </row>
    <row r="4" spans="1:8" ht="22" x14ac:dyDescent="0.2">
      <c r="A4" s="87"/>
      <c r="B4" s="2" t="s">
        <v>0</v>
      </c>
      <c r="C4" s="3"/>
      <c r="D4" s="4" t="s">
        <v>183</v>
      </c>
      <c r="E4" s="87"/>
      <c r="F4" s="2" t="s">
        <v>0</v>
      </c>
      <c r="G4" s="3"/>
      <c r="H4" s="4" t="str">
        <f>D4</f>
        <v>Цена РУБЛЬ шт.</v>
      </c>
    </row>
    <row r="5" spans="1:8" ht="15" customHeight="1" x14ac:dyDescent="0.2">
      <c r="A5" s="88"/>
      <c r="B5" s="94" t="s">
        <v>180</v>
      </c>
      <c r="C5" s="96" t="s">
        <v>32</v>
      </c>
      <c r="D5" s="100">
        <v>312</v>
      </c>
      <c r="E5" s="88"/>
      <c r="F5" s="94" t="s">
        <v>29</v>
      </c>
      <c r="G5" s="96" t="s">
        <v>32</v>
      </c>
      <c r="H5" s="100">
        <v>312</v>
      </c>
    </row>
    <row r="6" spans="1:8" x14ac:dyDescent="0.2">
      <c r="A6" s="88"/>
      <c r="B6" s="95"/>
      <c r="C6" s="97"/>
      <c r="D6" s="136"/>
      <c r="E6" s="88"/>
      <c r="F6" s="95"/>
      <c r="G6" s="97"/>
      <c r="H6" s="101"/>
    </row>
    <row r="7" spans="1:8" x14ac:dyDescent="0.2">
      <c r="A7" s="88"/>
      <c r="B7" s="9" t="s">
        <v>3</v>
      </c>
      <c r="C7" s="10"/>
      <c r="D7" s="136"/>
      <c r="E7" s="88"/>
      <c r="F7" s="9" t="s">
        <v>3</v>
      </c>
      <c r="G7" s="10"/>
      <c r="H7" s="101"/>
    </row>
    <row r="8" spans="1:8" x14ac:dyDescent="0.2">
      <c r="A8" s="88"/>
      <c r="B8" s="9" t="s">
        <v>4</v>
      </c>
      <c r="C8" s="10"/>
      <c r="D8" s="136"/>
      <c r="E8" s="88"/>
      <c r="F8" s="9" t="s">
        <v>4</v>
      </c>
      <c r="G8" s="10"/>
      <c r="H8" s="101"/>
    </row>
    <row r="9" spans="1:8" x14ac:dyDescent="0.2">
      <c r="A9" s="88"/>
      <c r="B9" s="9" t="s">
        <v>6</v>
      </c>
      <c r="C9" s="10"/>
      <c r="D9" s="136"/>
      <c r="E9" s="88"/>
      <c r="F9" s="9" t="s">
        <v>6</v>
      </c>
      <c r="G9" s="10"/>
      <c r="H9" s="101"/>
    </row>
    <row r="10" spans="1:8" x14ac:dyDescent="0.2">
      <c r="A10" s="88"/>
      <c r="B10" s="5" t="s">
        <v>35</v>
      </c>
      <c r="C10" s="6"/>
      <c r="D10" s="136"/>
      <c r="E10" s="88"/>
      <c r="F10" s="5" t="s">
        <v>8</v>
      </c>
      <c r="G10" s="6"/>
      <c r="H10" s="101"/>
    </row>
    <row r="11" spans="1:8" x14ac:dyDescent="0.2">
      <c r="A11" s="88"/>
      <c r="B11" s="11" t="s">
        <v>9</v>
      </c>
      <c r="C11" s="12"/>
      <c r="D11" s="137"/>
      <c r="E11" s="88"/>
      <c r="F11" s="5" t="s">
        <v>35</v>
      </c>
      <c r="G11" s="14"/>
      <c r="H11" s="102"/>
    </row>
    <row r="12" spans="1:8" ht="16" thickBot="1" x14ac:dyDescent="0.25">
      <c r="A12" s="111"/>
      <c r="B12" s="15" t="s">
        <v>34</v>
      </c>
      <c r="C12" s="16">
        <f>C11</f>
        <v>0</v>
      </c>
      <c r="D12" s="17">
        <f>C12*D5</f>
        <v>0</v>
      </c>
      <c r="E12" s="122"/>
      <c r="F12" s="15" t="s">
        <v>34</v>
      </c>
      <c r="G12" s="19">
        <f>SUM(G11)</f>
        <v>0</v>
      </c>
      <c r="H12" s="17">
        <f>G12*H5</f>
        <v>0</v>
      </c>
    </row>
    <row r="13" spans="1:8" ht="16" thickBot="1" x14ac:dyDescent="0.25">
      <c r="A13" s="86" t="s">
        <v>188</v>
      </c>
      <c r="B13" s="86"/>
      <c r="C13" s="86"/>
      <c r="D13" s="86"/>
      <c r="E13" s="86"/>
      <c r="F13" s="86"/>
      <c r="G13" s="86"/>
      <c r="H13" s="86"/>
    </row>
    <row r="14" spans="1:8" ht="27" customHeight="1" x14ac:dyDescent="0.2">
      <c r="A14" s="91"/>
      <c r="B14" s="2" t="s">
        <v>0</v>
      </c>
      <c r="C14" s="3"/>
      <c r="D14" s="4" t="str">
        <f>D4</f>
        <v>Цена РУБЛЬ шт.</v>
      </c>
      <c r="E14" s="87"/>
      <c r="F14" s="2" t="s">
        <v>0</v>
      </c>
      <c r="G14" s="3"/>
      <c r="H14" s="4" t="str">
        <f>D4</f>
        <v>Цена РУБЛЬ шт.</v>
      </c>
    </row>
    <row r="15" spans="1:8" ht="15" customHeight="1" x14ac:dyDescent="0.2">
      <c r="A15" s="92"/>
      <c r="B15" s="94" t="s">
        <v>30</v>
      </c>
      <c r="C15" s="96" t="s">
        <v>32</v>
      </c>
      <c r="D15" s="100">
        <v>312</v>
      </c>
      <c r="E15" s="88"/>
      <c r="F15" s="94"/>
      <c r="G15" s="96" t="s">
        <v>32</v>
      </c>
      <c r="H15" s="100"/>
    </row>
    <row r="16" spans="1:8" x14ac:dyDescent="0.2">
      <c r="A16" s="92"/>
      <c r="B16" s="95"/>
      <c r="C16" s="97"/>
      <c r="D16" s="101"/>
      <c r="E16" s="88"/>
      <c r="F16" s="95"/>
      <c r="G16" s="97"/>
      <c r="H16" s="101"/>
    </row>
    <row r="17" spans="1:8" x14ac:dyDescent="0.2">
      <c r="A17" s="92"/>
      <c r="B17" s="9" t="s">
        <v>3</v>
      </c>
      <c r="C17" s="10"/>
      <c r="D17" s="101"/>
      <c r="E17" s="88"/>
      <c r="F17" s="9" t="s">
        <v>3</v>
      </c>
      <c r="G17" s="10"/>
      <c r="H17" s="101"/>
    </row>
    <row r="18" spans="1:8" x14ac:dyDescent="0.2">
      <c r="A18" s="92"/>
      <c r="B18" s="9" t="s">
        <v>4</v>
      </c>
      <c r="C18" s="10"/>
      <c r="D18" s="101"/>
      <c r="E18" s="88"/>
      <c r="F18" s="9" t="s">
        <v>11</v>
      </c>
      <c r="G18" s="10"/>
      <c r="H18" s="101"/>
    </row>
    <row r="19" spans="1:8" x14ac:dyDescent="0.2">
      <c r="A19" s="92"/>
      <c r="B19" s="9" t="s">
        <v>6</v>
      </c>
      <c r="C19" s="10"/>
      <c r="D19" s="101"/>
      <c r="E19" s="88"/>
      <c r="F19" s="9" t="s">
        <v>6</v>
      </c>
      <c r="G19" s="10"/>
      <c r="H19" s="101"/>
    </row>
    <row r="20" spans="1:8" x14ac:dyDescent="0.2">
      <c r="A20" s="92"/>
      <c r="B20" s="5" t="s">
        <v>8</v>
      </c>
      <c r="C20" s="6">
        <v>10</v>
      </c>
      <c r="D20" s="101"/>
      <c r="E20" s="126"/>
      <c r="F20" s="5" t="s">
        <v>8</v>
      </c>
      <c r="G20" s="20">
        <v>10</v>
      </c>
      <c r="H20" s="101"/>
    </row>
    <row r="21" spans="1:8" x14ac:dyDescent="0.2">
      <c r="A21" s="92"/>
      <c r="B21" s="5" t="s">
        <v>35</v>
      </c>
      <c r="C21" s="14"/>
      <c r="D21" s="102"/>
      <c r="E21" s="126"/>
      <c r="F21" s="5" t="s">
        <v>35</v>
      </c>
      <c r="G21" s="22"/>
      <c r="H21" s="102"/>
    </row>
    <row r="22" spans="1:8" ht="16" thickBot="1" x14ac:dyDescent="0.25">
      <c r="A22" s="93"/>
      <c r="B22" s="15" t="s">
        <v>34</v>
      </c>
      <c r="C22" s="19">
        <f>SUM(C21)</f>
        <v>0</v>
      </c>
      <c r="D22" s="17">
        <f>C22*D15</f>
        <v>0</v>
      </c>
      <c r="E22" s="122"/>
      <c r="F22" s="15" t="s">
        <v>34</v>
      </c>
      <c r="G22" s="19">
        <f>SUM(G21)</f>
        <v>0</v>
      </c>
      <c r="H22" s="17">
        <f>G22*H15</f>
        <v>0</v>
      </c>
    </row>
    <row r="23" spans="1:8" ht="16" thickBot="1" x14ac:dyDescent="0.25">
      <c r="A23" s="86" t="str">
        <f>A13</f>
        <v>Общий минимальный заказ  на сумму 38500 рублей</v>
      </c>
      <c r="B23" s="86"/>
      <c r="C23" s="86"/>
      <c r="D23" s="86"/>
      <c r="E23" s="86"/>
      <c r="F23" s="86"/>
      <c r="G23" s="86"/>
      <c r="H23" s="86"/>
    </row>
    <row r="24" spans="1:8" ht="23" customHeight="1" x14ac:dyDescent="0.2">
      <c r="A24" s="87"/>
      <c r="B24" s="2" t="s">
        <v>0</v>
      </c>
      <c r="C24" s="3"/>
      <c r="D24" s="4" t="str">
        <f>D4</f>
        <v>Цена РУБЛЬ шт.</v>
      </c>
      <c r="E24" s="87"/>
      <c r="F24" s="2" t="s">
        <v>0</v>
      </c>
      <c r="G24" s="3"/>
      <c r="H24" s="4" t="str">
        <f>D4</f>
        <v>Цена РУБЛЬ шт.</v>
      </c>
    </row>
    <row r="25" spans="1:8" ht="15" customHeight="1" x14ac:dyDescent="0.2">
      <c r="A25" s="88"/>
      <c r="B25" s="94" t="s">
        <v>31</v>
      </c>
      <c r="C25" s="96" t="s">
        <v>32</v>
      </c>
      <c r="D25" s="100">
        <v>312</v>
      </c>
      <c r="E25" s="88"/>
      <c r="F25" s="94" t="s">
        <v>33</v>
      </c>
      <c r="G25" s="96" t="s">
        <v>32</v>
      </c>
      <c r="H25" s="100">
        <v>312</v>
      </c>
    </row>
    <row r="26" spans="1:8" x14ac:dyDescent="0.2">
      <c r="A26" s="88"/>
      <c r="B26" s="95"/>
      <c r="C26" s="97"/>
      <c r="D26" s="101"/>
      <c r="E26" s="88"/>
      <c r="F26" s="95"/>
      <c r="G26" s="97"/>
      <c r="H26" s="101"/>
    </row>
    <row r="27" spans="1:8" x14ac:dyDescent="0.2">
      <c r="A27" s="88"/>
      <c r="B27" s="9" t="s">
        <v>3</v>
      </c>
      <c r="C27" s="10"/>
      <c r="D27" s="101"/>
      <c r="E27" s="88"/>
      <c r="F27" s="9" t="s">
        <v>3</v>
      </c>
      <c r="G27" s="10"/>
      <c r="H27" s="101"/>
    </row>
    <row r="28" spans="1:8" x14ac:dyDescent="0.2">
      <c r="A28" s="88"/>
      <c r="B28" s="9" t="s">
        <v>11</v>
      </c>
      <c r="C28" s="10"/>
      <c r="D28" s="101"/>
      <c r="E28" s="88"/>
      <c r="F28" s="9" t="s">
        <v>11</v>
      </c>
      <c r="G28" s="10"/>
      <c r="H28" s="101"/>
    </row>
    <row r="29" spans="1:8" x14ac:dyDescent="0.2">
      <c r="A29" s="88"/>
      <c r="B29" s="9" t="s">
        <v>6</v>
      </c>
      <c r="C29" s="10"/>
      <c r="D29" s="101"/>
      <c r="E29" s="88"/>
      <c r="F29" s="9" t="s">
        <v>6</v>
      </c>
      <c r="G29" s="10"/>
      <c r="H29" s="101"/>
    </row>
    <row r="30" spans="1:8" x14ac:dyDescent="0.2">
      <c r="A30" s="88"/>
      <c r="B30" s="5" t="s">
        <v>35</v>
      </c>
      <c r="C30" s="6">
        <v>10</v>
      </c>
      <c r="D30" s="101"/>
      <c r="E30" s="88"/>
      <c r="F30" s="5" t="s">
        <v>35</v>
      </c>
      <c r="G30" s="6">
        <v>10</v>
      </c>
      <c r="H30" s="101"/>
    </row>
    <row r="31" spans="1:8" x14ac:dyDescent="0.2">
      <c r="A31" s="88"/>
      <c r="B31" s="13" t="s">
        <v>9</v>
      </c>
      <c r="C31" s="14"/>
      <c r="D31" s="102"/>
      <c r="E31" s="88"/>
      <c r="F31" s="13" t="s">
        <v>9</v>
      </c>
      <c r="G31" s="14"/>
      <c r="H31" s="102"/>
    </row>
    <row r="32" spans="1:8" ht="16" thickBot="1" x14ac:dyDescent="0.25">
      <c r="A32" s="90"/>
      <c r="B32" s="15" t="s">
        <v>34</v>
      </c>
      <c r="C32" s="19">
        <f>SUM(C31:C31)</f>
        <v>0</v>
      </c>
      <c r="D32" s="17">
        <f>C32*D25</f>
        <v>0</v>
      </c>
      <c r="E32" s="90"/>
      <c r="F32" s="15" t="s">
        <v>34</v>
      </c>
      <c r="G32" s="19">
        <f>SUM(G31:G31)</f>
        <v>0</v>
      </c>
      <c r="H32" s="17">
        <f>G32*H25</f>
        <v>0</v>
      </c>
    </row>
    <row r="33" spans="1:8" ht="16" thickBot="1" x14ac:dyDescent="0.25">
      <c r="A33" s="86" t="str">
        <f>A13</f>
        <v>Общий минимальный заказ  на сумму 38500 рублей</v>
      </c>
      <c r="B33" s="86"/>
      <c r="C33" s="86"/>
      <c r="D33" s="86"/>
      <c r="E33" s="86"/>
      <c r="F33" s="86"/>
      <c r="G33" s="86"/>
      <c r="H33" s="86"/>
    </row>
    <row r="34" spans="1:8" ht="29" customHeight="1" x14ac:dyDescent="0.2">
      <c r="A34" s="87"/>
      <c r="B34" s="2" t="s">
        <v>0</v>
      </c>
      <c r="C34" s="3"/>
      <c r="D34" s="4" t="str">
        <f>D4</f>
        <v>Цена РУБЛЬ шт.</v>
      </c>
      <c r="E34" s="87"/>
      <c r="F34" s="2" t="s">
        <v>0</v>
      </c>
      <c r="G34" s="3"/>
      <c r="H34" s="4" t="str">
        <f>D4</f>
        <v>Цена РУБЛЬ шт.</v>
      </c>
    </row>
    <row r="35" spans="1:8" ht="15" customHeight="1" x14ac:dyDescent="0.2">
      <c r="A35" s="88"/>
      <c r="B35" s="94" t="s">
        <v>36</v>
      </c>
      <c r="C35" s="96" t="s">
        <v>32</v>
      </c>
      <c r="D35" s="100">
        <v>492</v>
      </c>
      <c r="E35" s="88"/>
      <c r="F35" s="94" t="s">
        <v>37</v>
      </c>
      <c r="G35" s="96" t="s">
        <v>32</v>
      </c>
      <c r="H35" s="140">
        <v>492</v>
      </c>
    </row>
    <row r="36" spans="1:8" x14ac:dyDescent="0.2">
      <c r="A36" s="88"/>
      <c r="B36" s="95"/>
      <c r="C36" s="97"/>
      <c r="D36" s="101"/>
      <c r="E36" s="88"/>
      <c r="F36" s="95"/>
      <c r="G36" s="97"/>
      <c r="H36" s="141"/>
    </row>
    <row r="37" spans="1:8" x14ac:dyDescent="0.2">
      <c r="A37" s="88"/>
      <c r="B37" s="9" t="s">
        <v>3</v>
      </c>
      <c r="C37" s="10"/>
      <c r="D37" s="101"/>
      <c r="E37" s="88"/>
      <c r="F37" s="9" t="s">
        <v>3</v>
      </c>
      <c r="G37" s="10"/>
      <c r="H37" s="141"/>
    </row>
    <row r="38" spans="1:8" x14ac:dyDescent="0.2">
      <c r="A38" s="88"/>
      <c r="B38" s="9" t="s">
        <v>11</v>
      </c>
      <c r="C38" s="10"/>
      <c r="D38" s="101"/>
      <c r="E38" s="88"/>
      <c r="F38" s="9" t="s">
        <v>11</v>
      </c>
      <c r="G38" s="10"/>
      <c r="H38" s="141"/>
    </row>
    <row r="39" spans="1:8" x14ac:dyDescent="0.2">
      <c r="A39" s="88"/>
      <c r="B39" s="9" t="s">
        <v>6</v>
      </c>
      <c r="C39" s="10"/>
      <c r="D39" s="101"/>
      <c r="E39" s="88"/>
      <c r="F39" s="9" t="s">
        <v>6</v>
      </c>
      <c r="G39" s="10"/>
      <c r="H39" s="141"/>
    </row>
    <row r="40" spans="1:8" x14ac:dyDescent="0.2">
      <c r="A40" s="88"/>
      <c r="B40" s="5" t="s">
        <v>35</v>
      </c>
      <c r="C40" s="6">
        <v>10</v>
      </c>
      <c r="D40" s="101"/>
      <c r="E40" s="88"/>
      <c r="F40" s="5" t="s">
        <v>35</v>
      </c>
      <c r="G40" s="6">
        <v>10</v>
      </c>
      <c r="H40" s="141"/>
    </row>
    <row r="41" spans="1:8" x14ac:dyDescent="0.2">
      <c r="A41" s="88"/>
      <c r="B41" s="13" t="s">
        <v>9</v>
      </c>
      <c r="C41" s="14"/>
      <c r="D41" s="102"/>
      <c r="E41" s="88"/>
      <c r="F41" s="13" t="s">
        <v>9</v>
      </c>
      <c r="G41" s="14"/>
      <c r="H41" s="142"/>
    </row>
    <row r="42" spans="1:8" ht="16" thickBot="1" x14ac:dyDescent="0.25">
      <c r="A42" s="111"/>
      <c r="B42" s="15" t="s">
        <v>10</v>
      </c>
      <c r="C42" s="19">
        <f>SUM(C41:C41)</f>
        <v>0</v>
      </c>
      <c r="D42" s="17">
        <f>C42*D35</f>
        <v>0</v>
      </c>
      <c r="E42" s="90"/>
      <c r="F42" s="15" t="s">
        <v>10</v>
      </c>
      <c r="G42" s="19">
        <f>SUM(G41:G41)</f>
        <v>0</v>
      </c>
      <c r="H42" s="17">
        <f>G42*H35</f>
        <v>0</v>
      </c>
    </row>
    <row r="43" spans="1:8" ht="16" thickBot="1" x14ac:dyDescent="0.25">
      <c r="A43" s="86" t="str">
        <f>A13</f>
        <v>Общий минимальный заказ  на сумму 38500 рублей</v>
      </c>
      <c r="B43" s="86"/>
      <c r="C43" s="86"/>
      <c r="D43" s="86"/>
      <c r="E43" s="86"/>
      <c r="F43" s="86"/>
      <c r="G43" s="86"/>
      <c r="H43" s="86"/>
    </row>
    <row r="44" spans="1:8" ht="26" customHeight="1" x14ac:dyDescent="0.2">
      <c r="A44" s="127"/>
      <c r="B44" s="2" t="s">
        <v>0</v>
      </c>
      <c r="C44" s="3"/>
      <c r="D44" s="24" t="str">
        <f>D4</f>
        <v>Цена РУБЛЬ шт.</v>
      </c>
      <c r="E44" s="87"/>
      <c r="F44" s="2" t="s">
        <v>0</v>
      </c>
      <c r="G44" s="3"/>
      <c r="H44" s="4" t="str">
        <f>D4</f>
        <v>Цена РУБЛЬ шт.</v>
      </c>
    </row>
    <row r="45" spans="1:8" ht="15" customHeight="1" x14ac:dyDescent="0.2">
      <c r="A45" s="128"/>
      <c r="B45" s="94" t="s">
        <v>38</v>
      </c>
      <c r="C45" s="96" t="s">
        <v>32</v>
      </c>
      <c r="D45" s="143" t="s">
        <v>192</v>
      </c>
      <c r="E45" s="88"/>
      <c r="F45" s="94" t="s">
        <v>39</v>
      </c>
      <c r="G45" s="96" t="s">
        <v>32</v>
      </c>
      <c r="H45" s="140">
        <v>492</v>
      </c>
    </row>
    <row r="46" spans="1:8" x14ac:dyDescent="0.2">
      <c r="A46" s="128"/>
      <c r="B46" s="95"/>
      <c r="C46" s="97"/>
      <c r="D46" s="101"/>
      <c r="E46" s="88"/>
      <c r="F46" s="95"/>
      <c r="G46" s="97"/>
      <c r="H46" s="141"/>
    </row>
    <row r="47" spans="1:8" x14ac:dyDescent="0.2">
      <c r="A47" s="128"/>
      <c r="B47" s="9" t="s">
        <v>3</v>
      </c>
      <c r="C47" s="10"/>
      <c r="D47" s="101"/>
      <c r="E47" s="88"/>
      <c r="F47" s="9" t="s">
        <v>3</v>
      </c>
      <c r="G47" s="10"/>
      <c r="H47" s="141"/>
    </row>
    <row r="48" spans="1:8" x14ac:dyDescent="0.2">
      <c r="A48" s="128"/>
      <c r="B48" s="9" t="s">
        <v>11</v>
      </c>
      <c r="C48" s="10"/>
      <c r="D48" s="101"/>
      <c r="E48" s="88"/>
      <c r="F48" s="9" t="s">
        <v>11</v>
      </c>
      <c r="G48" s="10"/>
      <c r="H48" s="141"/>
    </row>
    <row r="49" spans="1:8" x14ac:dyDescent="0.2">
      <c r="A49" s="128"/>
      <c r="B49" s="9" t="s">
        <v>6</v>
      </c>
      <c r="C49" s="10"/>
      <c r="D49" s="101"/>
      <c r="E49" s="88"/>
      <c r="F49" s="9" t="s">
        <v>6</v>
      </c>
      <c r="G49" s="10"/>
      <c r="H49" s="141"/>
    </row>
    <row r="50" spans="1:8" x14ac:dyDescent="0.2">
      <c r="A50" s="128"/>
      <c r="B50" s="5" t="s">
        <v>35</v>
      </c>
      <c r="C50" s="6">
        <v>10</v>
      </c>
      <c r="D50" s="101"/>
      <c r="E50" s="88"/>
      <c r="F50" s="5" t="s">
        <v>35</v>
      </c>
      <c r="G50" s="6">
        <v>10</v>
      </c>
      <c r="H50" s="141"/>
    </row>
    <row r="51" spans="1:8" x14ac:dyDescent="0.2">
      <c r="A51" s="128"/>
      <c r="B51" s="13" t="s">
        <v>9</v>
      </c>
      <c r="C51" s="14"/>
      <c r="D51" s="102"/>
      <c r="E51" s="88"/>
      <c r="F51" s="13" t="s">
        <v>9</v>
      </c>
      <c r="G51" s="14"/>
      <c r="H51" s="142"/>
    </row>
    <row r="52" spans="1:8" ht="16" thickBot="1" x14ac:dyDescent="0.25">
      <c r="A52" s="129"/>
      <c r="B52" s="15" t="s">
        <v>10</v>
      </c>
      <c r="C52" s="19">
        <f>SUM(C51:C51)</f>
        <v>0</v>
      </c>
      <c r="D52" s="23">
        <f>C52*D45</f>
        <v>0</v>
      </c>
      <c r="E52" s="90"/>
      <c r="F52" s="15" t="s">
        <v>10</v>
      </c>
      <c r="G52" s="19">
        <f>SUM(G51:G51)</f>
        <v>0</v>
      </c>
      <c r="H52" s="17">
        <f>G52*H45</f>
        <v>0</v>
      </c>
    </row>
    <row r="53" spans="1:8" ht="16" thickBot="1" x14ac:dyDescent="0.25">
      <c r="A53" s="86" t="str">
        <f>A13</f>
        <v>Общий минимальный заказ  на сумму 38500 рублей</v>
      </c>
      <c r="B53" s="86"/>
      <c r="C53" s="86"/>
      <c r="D53" s="86"/>
      <c r="E53" s="86"/>
      <c r="F53" s="86"/>
      <c r="G53" s="86"/>
      <c r="H53" s="86"/>
    </row>
    <row r="54" spans="1:8" ht="24" customHeight="1" x14ac:dyDescent="0.2">
      <c r="A54" s="87"/>
      <c r="B54" s="2" t="s">
        <v>0</v>
      </c>
      <c r="C54" s="3"/>
      <c r="D54" s="24" t="str">
        <f>D4</f>
        <v>Цена РУБЛЬ шт.</v>
      </c>
      <c r="E54" s="91"/>
      <c r="F54" s="2" t="s">
        <v>0</v>
      </c>
      <c r="G54" s="3"/>
      <c r="H54" s="4" t="str">
        <f>D4</f>
        <v>Цена РУБЛЬ шт.</v>
      </c>
    </row>
    <row r="55" spans="1:8" ht="15" customHeight="1" x14ac:dyDescent="0.2">
      <c r="A55" s="88"/>
      <c r="B55" s="94" t="s">
        <v>41</v>
      </c>
      <c r="C55" s="96" t="s">
        <v>32</v>
      </c>
      <c r="D55" s="100">
        <v>492</v>
      </c>
      <c r="E55" s="92"/>
      <c r="F55" s="94" t="s">
        <v>40</v>
      </c>
      <c r="G55" s="96" t="s">
        <v>32</v>
      </c>
      <c r="H55" s="140">
        <v>492</v>
      </c>
    </row>
    <row r="56" spans="1:8" x14ac:dyDescent="0.2">
      <c r="A56" s="88"/>
      <c r="B56" s="95"/>
      <c r="C56" s="97"/>
      <c r="D56" s="101"/>
      <c r="E56" s="92"/>
      <c r="F56" s="95"/>
      <c r="G56" s="97"/>
      <c r="H56" s="141"/>
    </row>
    <row r="57" spans="1:8" x14ac:dyDescent="0.2">
      <c r="A57" s="88"/>
      <c r="B57" s="9" t="s">
        <v>3</v>
      </c>
      <c r="C57" s="10"/>
      <c r="D57" s="101"/>
      <c r="E57" s="92"/>
      <c r="F57" s="9" t="s">
        <v>3</v>
      </c>
      <c r="G57" s="10"/>
      <c r="H57" s="141"/>
    </row>
    <row r="58" spans="1:8" x14ac:dyDescent="0.2">
      <c r="A58" s="88"/>
      <c r="B58" s="9" t="s">
        <v>11</v>
      </c>
      <c r="C58" s="10"/>
      <c r="D58" s="101"/>
      <c r="E58" s="92"/>
      <c r="F58" s="9" t="s">
        <v>11</v>
      </c>
      <c r="G58" s="10"/>
      <c r="H58" s="141"/>
    </row>
    <row r="59" spans="1:8" x14ac:dyDescent="0.2">
      <c r="A59" s="88"/>
      <c r="B59" s="9" t="s">
        <v>6</v>
      </c>
      <c r="C59" s="10"/>
      <c r="D59" s="101"/>
      <c r="E59" s="92"/>
      <c r="F59" s="9" t="s">
        <v>6</v>
      </c>
      <c r="G59" s="10"/>
      <c r="H59" s="141"/>
    </row>
    <row r="60" spans="1:8" x14ac:dyDescent="0.2">
      <c r="A60" s="88"/>
      <c r="B60" s="5" t="s">
        <v>35</v>
      </c>
      <c r="C60" s="6">
        <v>10</v>
      </c>
      <c r="D60" s="101"/>
      <c r="E60" s="92"/>
      <c r="F60" s="5" t="s">
        <v>35</v>
      </c>
      <c r="G60" s="6">
        <v>10</v>
      </c>
      <c r="H60" s="141"/>
    </row>
    <row r="61" spans="1:8" x14ac:dyDescent="0.2">
      <c r="A61" s="89"/>
      <c r="B61" s="13" t="s">
        <v>9</v>
      </c>
      <c r="C61" s="14"/>
      <c r="D61" s="102"/>
      <c r="E61" s="92"/>
      <c r="F61" s="13" t="s">
        <v>9</v>
      </c>
      <c r="G61" s="14"/>
      <c r="H61" s="142"/>
    </row>
    <row r="62" spans="1:8" ht="16" thickBot="1" x14ac:dyDescent="0.25">
      <c r="A62" s="90"/>
      <c r="B62" s="15" t="s">
        <v>10</v>
      </c>
      <c r="C62" s="19">
        <f>SUM(C61:C61)</f>
        <v>0</v>
      </c>
      <c r="D62" s="23">
        <f>C62*D55</f>
        <v>0</v>
      </c>
      <c r="E62" s="93"/>
      <c r="F62" s="15" t="s">
        <v>10</v>
      </c>
      <c r="G62" s="19">
        <f>SUM(G61:G61)</f>
        <v>0</v>
      </c>
      <c r="H62" s="46">
        <f>G62*H55</f>
        <v>0</v>
      </c>
    </row>
    <row r="63" spans="1:8" ht="16" thickBot="1" x14ac:dyDescent="0.25">
      <c r="A63" s="86" t="str">
        <f>A13</f>
        <v>Общий минимальный заказ  на сумму 38500 рублей</v>
      </c>
      <c r="B63" s="86"/>
      <c r="C63" s="86"/>
      <c r="D63" s="86"/>
      <c r="E63" s="86"/>
      <c r="F63" s="86"/>
      <c r="G63" s="86"/>
      <c r="H63" s="86"/>
    </row>
    <row r="64" spans="1:8" ht="27" customHeight="1" x14ac:dyDescent="0.2">
      <c r="A64" s="87"/>
      <c r="B64" s="2" t="s">
        <v>0</v>
      </c>
      <c r="C64" s="3"/>
      <c r="D64" s="24" t="str">
        <f>D4</f>
        <v>Цена РУБЛЬ шт.</v>
      </c>
      <c r="E64" s="87"/>
      <c r="F64" s="2" t="s">
        <v>12</v>
      </c>
      <c r="G64" s="3"/>
      <c r="H64" s="4" t="str">
        <f>D4</f>
        <v>Цена РУБЛЬ шт.</v>
      </c>
    </row>
    <row r="65" spans="1:8" ht="15" customHeight="1" x14ac:dyDescent="0.2">
      <c r="A65" s="88"/>
      <c r="B65" s="94" t="s">
        <v>42</v>
      </c>
      <c r="C65" s="96" t="s">
        <v>32</v>
      </c>
      <c r="D65" s="100">
        <v>544</v>
      </c>
      <c r="E65" s="88"/>
      <c r="F65" s="94" t="s">
        <v>168</v>
      </c>
      <c r="G65" s="96" t="s">
        <v>32</v>
      </c>
      <c r="H65" s="100">
        <v>312</v>
      </c>
    </row>
    <row r="66" spans="1:8" x14ac:dyDescent="0.2">
      <c r="A66" s="88"/>
      <c r="B66" s="95"/>
      <c r="C66" s="97"/>
      <c r="D66" s="101"/>
      <c r="E66" s="88"/>
      <c r="F66" s="95"/>
      <c r="G66" s="97"/>
      <c r="H66" s="101"/>
    </row>
    <row r="67" spans="1:8" x14ac:dyDescent="0.2">
      <c r="A67" s="88"/>
      <c r="B67" s="9" t="s">
        <v>3</v>
      </c>
      <c r="C67" s="10"/>
      <c r="D67" s="101"/>
      <c r="E67" s="88"/>
      <c r="F67" s="9" t="s">
        <v>3</v>
      </c>
      <c r="G67" s="10"/>
      <c r="H67" s="101"/>
    </row>
    <row r="68" spans="1:8" x14ac:dyDescent="0.2">
      <c r="A68" s="88"/>
      <c r="B68" s="9" t="s">
        <v>11</v>
      </c>
      <c r="C68" s="10"/>
      <c r="D68" s="101"/>
      <c r="E68" s="88"/>
      <c r="F68" s="9" t="s">
        <v>11</v>
      </c>
      <c r="G68" s="10"/>
      <c r="H68" s="101"/>
    </row>
    <row r="69" spans="1:8" x14ac:dyDescent="0.2">
      <c r="A69" s="88"/>
      <c r="B69" s="9" t="s">
        <v>6</v>
      </c>
      <c r="C69" s="10"/>
      <c r="D69" s="101"/>
      <c r="E69" s="88"/>
      <c r="F69" s="9" t="s">
        <v>6</v>
      </c>
      <c r="G69" s="10"/>
      <c r="H69" s="101"/>
    </row>
    <row r="70" spans="1:8" x14ac:dyDescent="0.2">
      <c r="A70" s="88"/>
      <c r="B70" s="5" t="s">
        <v>35</v>
      </c>
      <c r="C70" s="6">
        <v>10</v>
      </c>
      <c r="D70" s="101"/>
      <c r="E70" s="88"/>
      <c r="F70" s="5" t="s">
        <v>35</v>
      </c>
      <c r="G70" s="6">
        <v>10</v>
      </c>
      <c r="H70" s="101"/>
    </row>
    <row r="71" spans="1:8" x14ac:dyDescent="0.2">
      <c r="A71" s="88"/>
      <c r="B71" s="13" t="s">
        <v>9</v>
      </c>
      <c r="C71" s="14"/>
      <c r="D71" s="102"/>
      <c r="E71" s="88"/>
      <c r="F71" s="13" t="s">
        <v>9</v>
      </c>
      <c r="G71" s="14"/>
      <c r="H71" s="102"/>
    </row>
    <row r="72" spans="1:8" ht="16" thickBot="1" x14ac:dyDescent="0.25">
      <c r="A72" s="122"/>
      <c r="B72" s="15" t="s">
        <v>10</v>
      </c>
      <c r="C72" s="19">
        <f>SUM(C71:C71)</f>
        <v>0</v>
      </c>
      <c r="D72" s="23">
        <f>C72*D65</f>
        <v>0</v>
      </c>
      <c r="E72" s="122"/>
      <c r="F72" s="15" t="s">
        <v>10</v>
      </c>
      <c r="G72" s="19">
        <f>SUM(G71:G71)</f>
        <v>0</v>
      </c>
      <c r="H72" s="17">
        <f>G72*H65</f>
        <v>0</v>
      </c>
    </row>
    <row r="73" spans="1:8" ht="16" thickBot="1" x14ac:dyDescent="0.25"/>
    <row r="74" spans="1:8" ht="16" thickBot="1" x14ac:dyDescent="0.25">
      <c r="A74" s="71" t="s">
        <v>43</v>
      </c>
      <c r="B74" s="72"/>
      <c r="C74" s="72"/>
      <c r="D74" s="72"/>
      <c r="E74" s="73"/>
      <c r="F74" s="29" t="s">
        <v>24</v>
      </c>
      <c r="G74" s="80" t="s">
        <v>189</v>
      </c>
      <c r="H74" s="81"/>
    </row>
    <row r="75" spans="1:8" x14ac:dyDescent="0.2">
      <c r="A75" s="74"/>
      <c r="B75" s="75"/>
      <c r="C75" s="75"/>
      <c r="D75" s="75"/>
      <c r="E75" s="76"/>
      <c r="F75" s="69">
        <f>C12+G12+C22+G22+C32+G32+C42+G42+C52+G52+C62+G62+C72+G72</f>
        <v>0</v>
      </c>
      <c r="G75" s="82">
        <f>D12+H12+D22+H22+D32+H32+D42+H42+D52+H52+D62+H62+D72+H72</f>
        <v>0</v>
      </c>
      <c r="H75" s="83"/>
    </row>
    <row r="76" spans="1:8" ht="16" thickBot="1" x14ac:dyDescent="0.25">
      <c r="A76" s="77"/>
      <c r="B76" s="78"/>
      <c r="C76" s="78"/>
      <c r="D76" s="78"/>
      <c r="E76" s="79"/>
      <c r="F76" s="70"/>
      <c r="G76" s="84"/>
      <c r="H76" s="85"/>
    </row>
  </sheetData>
  <sheetProtection password="F17D" sheet="1" objects="1" scenarios="1"/>
  <mergeCells count="69">
    <mergeCell ref="A1:H1"/>
    <mergeCell ref="A2:H2"/>
    <mergeCell ref="A3:G3"/>
    <mergeCell ref="A4:A12"/>
    <mergeCell ref="E4:E12"/>
    <mergeCell ref="B5:B6"/>
    <mergeCell ref="C5:C6"/>
    <mergeCell ref="F5:F6"/>
    <mergeCell ref="G5:G6"/>
    <mergeCell ref="D5:D11"/>
    <mergeCell ref="H5:H11"/>
    <mergeCell ref="A13:H13"/>
    <mergeCell ref="A14:A22"/>
    <mergeCell ref="E14:E22"/>
    <mergeCell ref="B15:B16"/>
    <mergeCell ref="C15:C16"/>
    <mergeCell ref="F15:F16"/>
    <mergeCell ref="G15:G16"/>
    <mergeCell ref="D15:D21"/>
    <mergeCell ref="H15:H21"/>
    <mergeCell ref="A23:H23"/>
    <mergeCell ref="A24:A32"/>
    <mergeCell ref="E24:E32"/>
    <mergeCell ref="B25:B26"/>
    <mergeCell ref="C25:C26"/>
    <mergeCell ref="F25:F26"/>
    <mergeCell ref="G25:G26"/>
    <mergeCell ref="D25:D31"/>
    <mergeCell ref="H25:H31"/>
    <mergeCell ref="A33:H33"/>
    <mergeCell ref="A34:A42"/>
    <mergeCell ref="E34:E42"/>
    <mergeCell ref="B35:B36"/>
    <mergeCell ref="C35:C36"/>
    <mergeCell ref="F35:F36"/>
    <mergeCell ref="G35:G36"/>
    <mergeCell ref="D35:D41"/>
    <mergeCell ref="H35:H41"/>
    <mergeCell ref="A43:H43"/>
    <mergeCell ref="A44:A52"/>
    <mergeCell ref="E44:E52"/>
    <mergeCell ref="B45:B46"/>
    <mergeCell ref="C45:C46"/>
    <mergeCell ref="F45:F46"/>
    <mergeCell ref="G45:G46"/>
    <mergeCell ref="D45:D51"/>
    <mergeCell ref="H45:H51"/>
    <mergeCell ref="A53:H53"/>
    <mergeCell ref="A54:A62"/>
    <mergeCell ref="E54:E62"/>
    <mergeCell ref="B55:B56"/>
    <mergeCell ref="C55:C56"/>
    <mergeCell ref="F55:F56"/>
    <mergeCell ref="G55:G56"/>
    <mergeCell ref="D55:D61"/>
    <mergeCell ref="H55:H61"/>
    <mergeCell ref="F75:F76"/>
    <mergeCell ref="A74:E76"/>
    <mergeCell ref="G74:H74"/>
    <mergeCell ref="G75:H76"/>
    <mergeCell ref="A63:H63"/>
    <mergeCell ref="A64:A72"/>
    <mergeCell ref="E64:E72"/>
    <mergeCell ref="B65:B66"/>
    <mergeCell ref="C65:C66"/>
    <mergeCell ref="F65:F66"/>
    <mergeCell ref="G65:G66"/>
    <mergeCell ref="D65:D71"/>
    <mergeCell ref="H65:H71"/>
  </mergeCells>
  <conditionalFormatting sqref="A2:H2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H136"/>
  <sheetViews>
    <sheetView workbookViewId="0">
      <selection sqref="A1:H1"/>
    </sheetView>
  </sheetViews>
  <sheetFormatPr baseColWidth="10" defaultColWidth="8.83203125" defaultRowHeight="15" x14ac:dyDescent="0.2"/>
  <cols>
    <col min="1" max="1" width="21.6640625" customWidth="1"/>
    <col min="2" max="2" width="30.6640625" customWidth="1"/>
    <col min="3" max="3" width="12.6640625" customWidth="1"/>
    <col min="4" max="4" width="9.6640625" customWidth="1"/>
    <col min="5" max="5" width="21.6640625" customWidth="1"/>
    <col min="6" max="6" width="30.6640625" customWidth="1"/>
    <col min="7" max="7" width="12.6640625" customWidth="1"/>
    <col min="8" max="8" width="9.6640625" customWidth="1"/>
  </cols>
  <sheetData>
    <row r="1" spans="1:8" ht="30.75" customHeight="1" x14ac:dyDescent="0.2">
      <c r="A1" s="105" t="s">
        <v>111</v>
      </c>
      <c r="B1" s="106"/>
      <c r="C1" s="106"/>
      <c r="D1" s="106"/>
      <c r="E1" s="106"/>
      <c r="F1" s="106"/>
      <c r="G1" s="106"/>
      <c r="H1" s="107"/>
    </row>
    <row r="2" spans="1:8" ht="34.5" customHeight="1" thickBot="1" x14ac:dyDescent="0.25">
      <c r="A2" s="108" t="s">
        <v>190</v>
      </c>
      <c r="B2" s="109"/>
      <c r="C2" s="109"/>
      <c r="D2" s="109"/>
      <c r="E2" s="109"/>
      <c r="F2" s="109"/>
      <c r="G2" s="109"/>
      <c r="H2" s="110"/>
    </row>
    <row r="3" spans="1:8" ht="17" thickBot="1" x14ac:dyDescent="0.25">
      <c r="A3" s="134"/>
      <c r="B3" s="135"/>
      <c r="C3" s="135"/>
      <c r="D3" s="135"/>
      <c r="E3" s="135"/>
      <c r="F3" s="135"/>
      <c r="G3" s="135"/>
      <c r="H3" s="1"/>
    </row>
    <row r="4" spans="1:8" ht="22" x14ac:dyDescent="0.2">
      <c r="A4" s="87"/>
      <c r="B4" s="2" t="s">
        <v>0</v>
      </c>
      <c r="C4" s="3"/>
      <c r="D4" s="4" t="s">
        <v>183</v>
      </c>
      <c r="E4" s="87"/>
      <c r="F4" s="2" t="s">
        <v>0</v>
      </c>
      <c r="G4" s="3"/>
      <c r="H4" s="4" t="str">
        <f>D4</f>
        <v>Цена РУБЛЬ шт.</v>
      </c>
    </row>
    <row r="5" spans="1:8" ht="15" customHeight="1" x14ac:dyDescent="0.2">
      <c r="A5" s="88"/>
      <c r="B5" s="94" t="s">
        <v>46</v>
      </c>
      <c r="C5" s="96" t="s">
        <v>44</v>
      </c>
      <c r="D5" s="100">
        <v>186</v>
      </c>
      <c r="E5" s="88"/>
      <c r="F5" s="94" t="s">
        <v>47</v>
      </c>
      <c r="G5" s="96" t="s">
        <v>44</v>
      </c>
      <c r="H5" s="100">
        <v>186</v>
      </c>
    </row>
    <row r="6" spans="1:8" x14ac:dyDescent="0.2">
      <c r="A6" s="88"/>
      <c r="B6" s="95"/>
      <c r="C6" s="97"/>
      <c r="D6" s="136"/>
      <c r="E6" s="88"/>
      <c r="F6" s="95"/>
      <c r="G6" s="97"/>
      <c r="H6" s="101"/>
    </row>
    <row r="7" spans="1:8" x14ac:dyDescent="0.2">
      <c r="A7" s="88"/>
      <c r="B7" s="9" t="s">
        <v>3</v>
      </c>
      <c r="C7" s="10"/>
      <c r="D7" s="136"/>
      <c r="E7" s="88"/>
      <c r="F7" s="9" t="s">
        <v>3</v>
      </c>
      <c r="G7" s="10"/>
      <c r="H7" s="101"/>
    </row>
    <row r="8" spans="1:8" x14ac:dyDescent="0.2">
      <c r="A8" s="88"/>
      <c r="B8" s="9" t="s">
        <v>4</v>
      </c>
      <c r="C8" s="10"/>
      <c r="D8" s="136"/>
      <c r="E8" s="88"/>
      <c r="F8" s="9" t="s">
        <v>4</v>
      </c>
      <c r="G8" s="10"/>
      <c r="H8" s="101"/>
    </row>
    <row r="9" spans="1:8" x14ac:dyDescent="0.2">
      <c r="A9" s="88"/>
      <c r="B9" s="9" t="s">
        <v>6</v>
      </c>
      <c r="C9" s="10"/>
      <c r="D9" s="136"/>
      <c r="E9" s="88"/>
      <c r="F9" s="9" t="s">
        <v>6</v>
      </c>
      <c r="G9" s="10"/>
      <c r="H9" s="101"/>
    </row>
    <row r="10" spans="1:8" x14ac:dyDescent="0.2">
      <c r="A10" s="88"/>
      <c r="B10" s="5" t="s">
        <v>45</v>
      </c>
      <c r="C10" s="6"/>
      <c r="D10" s="136"/>
      <c r="E10" s="88"/>
      <c r="F10" s="5" t="s">
        <v>8</v>
      </c>
      <c r="G10" s="6"/>
      <c r="H10" s="101"/>
    </row>
    <row r="11" spans="1:8" x14ac:dyDescent="0.2">
      <c r="A11" s="88"/>
      <c r="B11" s="11" t="s">
        <v>9</v>
      </c>
      <c r="C11" s="12"/>
      <c r="D11" s="137"/>
      <c r="E11" s="88"/>
      <c r="F11" s="5" t="s">
        <v>45</v>
      </c>
      <c r="G11" s="14"/>
      <c r="H11" s="102"/>
    </row>
    <row r="12" spans="1:8" ht="16" thickBot="1" x14ac:dyDescent="0.25">
      <c r="A12" s="111"/>
      <c r="B12" s="15" t="s">
        <v>34</v>
      </c>
      <c r="C12" s="16">
        <f>C11</f>
        <v>0</v>
      </c>
      <c r="D12" s="17">
        <f>C12*D5</f>
        <v>0</v>
      </c>
      <c r="E12" s="122"/>
      <c r="F12" s="15" t="s">
        <v>34</v>
      </c>
      <c r="G12" s="19">
        <f>SUM(G11)</f>
        <v>0</v>
      </c>
      <c r="H12" s="17">
        <f>G12*H5</f>
        <v>0</v>
      </c>
    </row>
    <row r="13" spans="1:8" ht="16" thickBot="1" x14ac:dyDescent="0.25">
      <c r="A13" s="86" t="s">
        <v>188</v>
      </c>
      <c r="B13" s="86"/>
      <c r="C13" s="86"/>
      <c r="D13" s="86"/>
      <c r="E13" s="86"/>
      <c r="F13" s="86"/>
      <c r="G13" s="86"/>
      <c r="H13" s="86"/>
    </row>
    <row r="14" spans="1:8" ht="26" customHeight="1" x14ac:dyDescent="0.2">
      <c r="A14" s="91"/>
      <c r="B14" s="2" t="s">
        <v>0</v>
      </c>
      <c r="C14" s="3"/>
      <c r="D14" s="4" t="str">
        <f>D4</f>
        <v>Цена РУБЛЬ шт.</v>
      </c>
      <c r="E14" s="87"/>
      <c r="F14" s="2" t="s">
        <v>0</v>
      </c>
      <c r="G14" s="3" t="str">
        <f>D4</f>
        <v>Цена РУБЛЬ шт.</v>
      </c>
      <c r="H14" s="4" t="str">
        <f>D4</f>
        <v>Цена РУБЛЬ шт.</v>
      </c>
    </row>
    <row r="15" spans="1:8" ht="15" customHeight="1" x14ac:dyDescent="0.2">
      <c r="A15" s="92"/>
      <c r="B15" s="94" t="s">
        <v>48</v>
      </c>
      <c r="C15" s="96" t="s">
        <v>44</v>
      </c>
      <c r="D15" s="100">
        <v>186</v>
      </c>
      <c r="E15" s="88"/>
      <c r="F15" s="94" t="s">
        <v>49</v>
      </c>
      <c r="G15" s="96" t="s">
        <v>44</v>
      </c>
      <c r="H15" s="100">
        <v>186</v>
      </c>
    </row>
    <row r="16" spans="1:8" x14ac:dyDescent="0.2">
      <c r="A16" s="92"/>
      <c r="B16" s="95"/>
      <c r="C16" s="97"/>
      <c r="D16" s="101"/>
      <c r="E16" s="88"/>
      <c r="F16" s="95"/>
      <c r="G16" s="97"/>
      <c r="H16" s="101"/>
    </row>
    <row r="17" spans="1:8" x14ac:dyDescent="0.2">
      <c r="A17" s="92"/>
      <c r="B17" s="9" t="s">
        <v>3</v>
      </c>
      <c r="C17" s="10"/>
      <c r="D17" s="101"/>
      <c r="E17" s="88"/>
      <c r="F17" s="9" t="s">
        <v>3</v>
      </c>
      <c r="G17" s="10"/>
      <c r="H17" s="101"/>
    </row>
    <row r="18" spans="1:8" x14ac:dyDescent="0.2">
      <c r="A18" s="92"/>
      <c r="B18" s="9" t="s">
        <v>4</v>
      </c>
      <c r="C18" s="10"/>
      <c r="D18" s="101"/>
      <c r="E18" s="88"/>
      <c r="F18" s="9" t="s">
        <v>11</v>
      </c>
      <c r="G18" s="10"/>
      <c r="H18" s="101"/>
    </row>
    <row r="19" spans="1:8" x14ac:dyDescent="0.2">
      <c r="A19" s="92"/>
      <c r="B19" s="9" t="s">
        <v>6</v>
      </c>
      <c r="C19" s="10"/>
      <c r="D19" s="101"/>
      <c r="E19" s="88"/>
      <c r="F19" s="9" t="s">
        <v>6</v>
      </c>
      <c r="G19" s="10"/>
      <c r="H19" s="101"/>
    </row>
    <row r="20" spans="1:8" x14ac:dyDescent="0.2">
      <c r="A20" s="92"/>
      <c r="B20" s="5" t="s">
        <v>45</v>
      </c>
      <c r="C20" s="6">
        <v>10</v>
      </c>
      <c r="D20" s="101"/>
      <c r="E20" s="126"/>
      <c r="F20" s="5" t="s">
        <v>45</v>
      </c>
      <c r="G20" s="20">
        <v>10</v>
      </c>
      <c r="H20" s="101"/>
    </row>
    <row r="21" spans="1:8" x14ac:dyDescent="0.2">
      <c r="A21" s="92"/>
      <c r="B21" s="5" t="s">
        <v>35</v>
      </c>
      <c r="C21" s="14"/>
      <c r="D21" s="102"/>
      <c r="E21" s="126"/>
      <c r="F21" s="5" t="s">
        <v>35</v>
      </c>
      <c r="G21" s="22"/>
      <c r="H21" s="102"/>
    </row>
    <row r="22" spans="1:8" ht="16" thickBot="1" x14ac:dyDescent="0.25">
      <c r="A22" s="93"/>
      <c r="B22" s="15" t="s">
        <v>34</v>
      </c>
      <c r="C22" s="19">
        <f>SUM(C21)</f>
        <v>0</v>
      </c>
      <c r="D22" s="17">
        <f>C22*D15</f>
        <v>0</v>
      </c>
      <c r="E22" s="122"/>
      <c r="F22" s="15" t="s">
        <v>34</v>
      </c>
      <c r="G22" s="19">
        <f>SUM(G21)</f>
        <v>0</v>
      </c>
      <c r="H22" s="17">
        <f>G22*H15</f>
        <v>0</v>
      </c>
    </row>
    <row r="23" spans="1:8" ht="16" thickBot="1" x14ac:dyDescent="0.25">
      <c r="A23" s="86" t="str">
        <f>A13</f>
        <v>Общий минимальный заказ  на сумму 38500 рублей</v>
      </c>
      <c r="B23" s="86"/>
      <c r="C23" s="86"/>
      <c r="D23" s="86"/>
      <c r="E23" s="86"/>
      <c r="F23" s="86"/>
      <c r="G23" s="86"/>
      <c r="H23" s="86"/>
    </row>
    <row r="24" spans="1:8" ht="28" customHeight="1" x14ac:dyDescent="0.2">
      <c r="A24" s="87"/>
      <c r="B24" s="2" t="s">
        <v>0</v>
      </c>
      <c r="C24" s="3"/>
      <c r="D24" s="4" t="str">
        <f>D4</f>
        <v>Цена РУБЛЬ шт.</v>
      </c>
      <c r="E24" s="87"/>
      <c r="F24" s="2" t="s">
        <v>0</v>
      </c>
      <c r="G24" s="3"/>
      <c r="H24" s="4" t="str">
        <f>D4</f>
        <v>Цена РУБЛЬ шт.</v>
      </c>
    </row>
    <row r="25" spans="1:8" x14ac:dyDescent="0.2">
      <c r="A25" s="88"/>
      <c r="B25" s="94" t="s">
        <v>50</v>
      </c>
      <c r="C25" s="96" t="s">
        <v>32</v>
      </c>
      <c r="D25" s="100">
        <v>186</v>
      </c>
      <c r="E25" s="88"/>
      <c r="F25" s="94" t="s">
        <v>51</v>
      </c>
      <c r="G25" s="96" t="s">
        <v>32</v>
      </c>
      <c r="H25" s="100">
        <v>186</v>
      </c>
    </row>
    <row r="26" spans="1:8" x14ac:dyDescent="0.2">
      <c r="A26" s="88"/>
      <c r="B26" s="95"/>
      <c r="C26" s="97"/>
      <c r="D26" s="101"/>
      <c r="E26" s="88"/>
      <c r="F26" s="95"/>
      <c r="G26" s="97"/>
      <c r="H26" s="101"/>
    </row>
    <row r="27" spans="1:8" x14ac:dyDescent="0.2">
      <c r="A27" s="88"/>
      <c r="B27" s="9" t="s">
        <v>3</v>
      </c>
      <c r="C27" s="10"/>
      <c r="D27" s="101"/>
      <c r="E27" s="88"/>
      <c r="F27" s="9" t="s">
        <v>3</v>
      </c>
      <c r="G27" s="10"/>
      <c r="H27" s="101"/>
    </row>
    <row r="28" spans="1:8" x14ac:dyDescent="0.2">
      <c r="A28" s="88"/>
      <c r="B28" s="9" t="s">
        <v>11</v>
      </c>
      <c r="C28" s="10"/>
      <c r="D28" s="101"/>
      <c r="E28" s="88"/>
      <c r="F28" s="9" t="s">
        <v>11</v>
      </c>
      <c r="G28" s="10"/>
      <c r="H28" s="101"/>
    </row>
    <row r="29" spans="1:8" x14ac:dyDescent="0.2">
      <c r="A29" s="88"/>
      <c r="B29" s="9" t="s">
        <v>6</v>
      </c>
      <c r="C29" s="10"/>
      <c r="D29" s="101"/>
      <c r="E29" s="88"/>
      <c r="F29" s="9" t="s">
        <v>6</v>
      </c>
      <c r="G29" s="10"/>
      <c r="H29" s="101"/>
    </row>
    <row r="30" spans="1:8" x14ac:dyDescent="0.2">
      <c r="A30" s="88"/>
      <c r="B30" s="5" t="s">
        <v>45</v>
      </c>
      <c r="C30" s="6">
        <v>10</v>
      </c>
      <c r="D30" s="101"/>
      <c r="E30" s="88"/>
      <c r="F30" s="5" t="s">
        <v>45</v>
      </c>
      <c r="G30" s="6">
        <v>10</v>
      </c>
      <c r="H30" s="101"/>
    </row>
    <row r="31" spans="1:8" x14ac:dyDescent="0.2">
      <c r="A31" s="88"/>
      <c r="B31" s="13" t="s">
        <v>9</v>
      </c>
      <c r="C31" s="14"/>
      <c r="D31" s="102"/>
      <c r="E31" s="88"/>
      <c r="F31" s="13" t="s">
        <v>9</v>
      </c>
      <c r="G31" s="14"/>
      <c r="H31" s="102"/>
    </row>
    <row r="32" spans="1:8" ht="16" thickBot="1" x14ac:dyDescent="0.25">
      <c r="A32" s="90"/>
      <c r="B32" s="15" t="s">
        <v>34</v>
      </c>
      <c r="C32" s="19">
        <f>SUM(C31:C31)</f>
        <v>0</v>
      </c>
      <c r="D32" s="17">
        <f>C32*D25</f>
        <v>0</v>
      </c>
      <c r="E32" s="90"/>
      <c r="F32" s="15" t="s">
        <v>34</v>
      </c>
      <c r="G32" s="19">
        <f>SUM(G31:G31)</f>
        <v>0</v>
      </c>
      <c r="H32" s="17">
        <f>G32*H25</f>
        <v>0</v>
      </c>
    </row>
    <row r="33" spans="1:8" ht="16" thickBot="1" x14ac:dyDescent="0.25">
      <c r="A33" s="86" t="str">
        <f>A13</f>
        <v>Общий минимальный заказ  на сумму 38500 рублей</v>
      </c>
      <c r="B33" s="86"/>
      <c r="C33" s="86"/>
      <c r="D33" s="86"/>
      <c r="E33" s="86"/>
      <c r="F33" s="86"/>
      <c r="G33" s="86"/>
      <c r="H33" s="86"/>
    </row>
    <row r="34" spans="1:8" ht="25" customHeight="1" x14ac:dyDescent="0.2">
      <c r="A34" s="87"/>
      <c r="B34" s="2" t="s">
        <v>0</v>
      </c>
      <c r="C34" s="3"/>
      <c r="D34" s="4" t="str">
        <f>D4</f>
        <v>Цена РУБЛЬ шт.</v>
      </c>
      <c r="E34" s="87"/>
      <c r="F34" s="2" t="s">
        <v>0</v>
      </c>
      <c r="G34" s="3"/>
      <c r="H34" s="4" t="str">
        <f>D4</f>
        <v>Цена РУБЛЬ шт.</v>
      </c>
    </row>
    <row r="35" spans="1:8" ht="15" customHeight="1" x14ac:dyDescent="0.2">
      <c r="A35" s="88"/>
      <c r="B35" s="94" t="s">
        <v>52</v>
      </c>
      <c r="C35" s="96" t="s">
        <v>44</v>
      </c>
      <c r="D35" s="100">
        <v>186</v>
      </c>
      <c r="E35" s="88"/>
      <c r="F35" s="94" t="s">
        <v>53</v>
      </c>
      <c r="G35" s="96" t="s">
        <v>44</v>
      </c>
      <c r="H35" s="100">
        <v>186</v>
      </c>
    </row>
    <row r="36" spans="1:8" x14ac:dyDescent="0.2">
      <c r="A36" s="88"/>
      <c r="B36" s="95"/>
      <c r="C36" s="97"/>
      <c r="D36" s="101"/>
      <c r="E36" s="88"/>
      <c r="F36" s="95"/>
      <c r="G36" s="97"/>
      <c r="H36" s="101"/>
    </row>
    <row r="37" spans="1:8" x14ac:dyDescent="0.2">
      <c r="A37" s="88"/>
      <c r="B37" s="9" t="s">
        <v>3</v>
      </c>
      <c r="C37" s="10"/>
      <c r="D37" s="101"/>
      <c r="E37" s="88"/>
      <c r="F37" s="9" t="s">
        <v>3</v>
      </c>
      <c r="G37" s="10"/>
      <c r="H37" s="101"/>
    </row>
    <row r="38" spans="1:8" x14ac:dyDescent="0.2">
      <c r="A38" s="88"/>
      <c r="B38" s="9" t="s">
        <v>11</v>
      </c>
      <c r="C38" s="10"/>
      <c r="D38" s="101"/>
      <c r="E38" s="88"/>
      <c r="F38" s="9" t="s">
        <v>11</v>
      </c>
      <c r="G38" s="10"/>
      <c r="H38" s="101"/>
    </row>
    <row r="39" spans="1:8" x14ac:dyDescent="0.2">
      <c r="A39" s="88"/>
      <c r="B39" s="9" t="s">
        <v>6</v>
      </c>
      <c r="C39" s="10"/>
      <c r="D39" s="101"/>
      <c r="E39" s="88"/>
      <c r="F39" s="9" t="s">
        <v>6</v>
      </c>
      <c r="G39" s="10"/>
      <c r="H39" s="101"/>
    </row>
    <row r="40" spans="1:8" x14ac:dyDescent="0.2">
      <c r="A40" s="88"/>
      <c r="B40" s="5" t="s">
        <v>45</v>
      </c>
      <c r="C40" s="6">
        <v>10</v>
      </c>
      <c r="D40" s="101"/>
      <c r="E40" s="88"/>
      <c r="F40" s="5" t="s">
        <v>45</v>
      </c>
      <c r="G40" s="6">
        <v>10</v>
      </c>
      <c r="H40" s="101"/>
    </row>
    <row r="41" spans="1:8" x14ac:dyDescent="0.2">
      <c r="A41" s="88"/>
      <c r="B41" s="13" t="s">
        <v>9</v>
      </c>
      <c r="C41" s="14"/>
      <c r="D41" s="102"/>
      <c r="E41" s="88"/>
      <c r="F41" s="13" t="s">
        <v>9</v>
      </c>
      <c r="G41" s="14"/>
      <c r="H41" s="102"/>
    </row>
    <row r="42" spans="1:8" ht="16" thickBot="1" x14ac:dyDescent="0.25">
      <c r="A42" s="111"/>
      <c r="B42" s="15" t="s">
        <v>10</v>
      </c>
      <c r="C42" s="19">
        <f>SUM(C41:C41)</f>
        <v>0</v>
      </c>
      <c r="D42" s="17">
        <f>C42*D35</f>
        <v>0</v>
      </c>
      <c r="E42" s="90"/>
      <c r="F42" s="15" t="s">
        <v>10</v>
      </c>
      <c r="G42" s="19">
        <f>SUM(G41:G41)</f>
        <v>0</v>
      </c>
      <c r="H42" s="17">
        <f>G42*H35</f>
        <v>0</v>
      </c>
    </row>
    <row r="43" spans="1:8" ht="16" thickBot="1" x14ac:dyDescent="0.25">
      <c r="A43" s="86" t="str">
        <f>A13</f>
        <v>Общий минимальный заказ  на сумму 38500 рублей</v>
      </c>
      <c r="B43" s="86"/>
      <c r="C43" s="86"/>
      <c r="D43" s="86"/>
      <c r="E43" s="86"/>
      <c r="F43" s="86"/>
      <c r="G43" s="86"/>
      <c r="H43" s="86"/>
    </row>
    <row r="44" spans="1:8" ht="23" customHeight="1" x14ac:dyDescent="0.2">
      <c r="A44" s="127"/>
      <c r="B44" s="2" t="s">
        <v>0</v>
      </c>
      <c r="C44" s="3"/>
      <c r="D44" s="24" t="str">
        <f>D4</f>
        <v>Цена РУБЛЬ шт.</v>
      </c>
      <c r="E44" s="87"/>
      <c r="F44" s="2" t="s">
        <v>0</v>
      </c>
      <c r="G44" s="3"/>
      <c r="H44" s="4" t="str">
        <f>D4</f>
        <v>Цена РУБЛЬ шт.</v>
      </c>
    </row>
    <row r="45" spans="1:8" ht="15" customHeight="1" x14ac:dyDescent="0.2">
      <c r="A45" s="128"/>
      <c r="B45" s="94" t="s">
        <v>54</v>
      </c>
      <c r="C45" s="96" t="s">
        <v>44</v>
      </c>
      <c r="D45" s="100">
        <v>186</v>
      </c>
      <c r="E45" s="88"/>
      <c r="F45" s="94" t="s">
        <v>55</v>
      </c>
      <c r="G45" s="96" t="s">
        <v>44</v>
      </c>
      <c r="H45" s="100">
        <v>186</v>
      </c>
    </row>
    <row r="46" spans="1:8" x14ac:dyDescent="0.2">
      <c r="A46" s="128"/>
      <c r="B46" s="95"/>
      <c r="C46" s="97"/>
      <c r="D46" s="101"/>
      <c r="E46" s="88"/>
      <c r="F46" s="95"/>
      <c r="G46" s="97"/>
      <c r="H46" s="101"/>
    </row>
    <row r="47" spans="1:8" x14ac:dyDescent="0.2">
      <c r="A47" s="128"/>
      <c r="B47" s="9" t="s">
        <v>3</v>
      </c>
      <c r="C47" s="10"/>
      <c r="D47" s="101"/>
      <c r="E47" s="88"/>
      <c r="F47" s="9" t="s">
        <v>3</v>
      </c>
      <c r="G47" s="10"/>
      <c r="H47" s="101"/>
    </row>
    <row r="48" spans="1:8" x14ac:dyDescent="0.2">
      <c r="A48" s="128"/>
      <c r="B48" s="9" t="s">
        <v>11</v>
      </c>
      <c r="C48" s="10"/>
      <c r="D48" s="101"/>
      <c r="E48" s="88"/>
      <c r="F48" s="9" t="s">
        <v>11</v>
      </c>
      <c r="G48" s="10"/>
      <c r="H48" s="101"/>
    </row>
    <row r="49" spans="1:8" x14ac:dyDescent="0.2">
      <c r="A49" s="128"/>
      <c r="B49" s="9" t="s">
        <v>6</v>
      </c>
      <c r="C49" s="10"/>
      <c r="D49" s="101"/>
      <c r="E49" s="88"/>
      <c r="F49" s="9" t="s">
        <v>6</v>
      </c>
      <c r="G49" s="10"/>
      <c r="H49" s="101"/>
    </row>
    <row r="50" spans="1:8" x14ac:dyDescent="0.2">
      <c r="A50" s="128"/>
      <c r="B50" s="5" t="s">
        <v>45</v>
      </c>
      <c r="C50" s="6">
        <v>10</v>
      </c>
      <c r="D50" s="101"/>
      <c r="E50" s="88"/>
      <c r="F50" s="5" t="s">
        <v>45</v>
      </c>
      <c r="G50" s="6">
        <v>10</v>
      </c>
      <c r="H50" s="101"/>
    </row>
    <row r="51" spans="1:8" x14ac:dyDescent="0.2">
      <c r="A51" s="128"/>
      <c r="B51" s="13" t="s">
        <v>9</v>
      </c>
      <c r="C51" s="14"/>
      <c r="D51" s="102"/>
      <c r="E51" s="88"/>
      <c r="F51" s="13" t="s">
        <v>9</v>
      </c>
      <c r="G51" s="14"/>
      <c r="H51" s="102"/>
    </row>
    <row r="52" spans="1:8" ht="16" thickBot="1" x14ac:dyDescent="0.25">
      <c r="A52" s="129"/>
      <c r="B52" s="15" t="s">
        <v>10</v>
      </c>
      <c r="C52" s="19">
        <f>SUM(C51:C51)</f>
        <v>0</v>
      </c>
      <c r="D52" s="23">
        <f>C52*D45</f>
        <v>0</v>
      </c>
      <c r="E52" s="90"/>
      <c r="F52" s="15" t="s">
        <v>10</v>
      </c>
      <c r="G52" s="19">
        <f>SUM(G51:G51)</f>
        <v>0</v>
      </c>
      <c r="H52" s="17">
        <f>G52*H45</f>
        <v>0</v>
      </c>
    </row>
    <row r="53" spans="1:8" ht="16" thickBot="1" x14ac:dyDescent="0.25">
      <c r="A53" s="86" t="str">
        <f>A13</f>
        <v>Общий минимальный заказ  на сумму 38500 рублей</v>
      </c>
      <c r="B53" s="86"/>
      <c r="C53" s="86"/>
      <c r="D53" s="86"/>
      <c r="E53" s="86"/>
      <c r="F53" s="86"/>
      <c r="G53" s="86"/>
      <c r="H53" s="86"/>
    </row>
    <row r="54" spans="1:8" ht="30" customHeight="1" x14ac:dyDescent="0.2">
      <c r="A54" s="87"/>
      <c r="B54" s="2" t="s">
        <v>0</v>
      </c>
      <c r="C54" s="3"/>
      <c r="D54" s="24" t="str">
        <f>D4</f>
        <v>Цена РУБЛЬ шт.</v>
      </c>
      <c r="E54" s="91"/>
      <c r="F54" s="2" t="s">
        <v>0</v>
      </c>
      <c r="G54" s="3"/>
      <c r="H54" s="4" t="str">
        <f>D4</f>
        <v>Цена РУБЛЬ шт.</v>
      </c>
    </row>
    <row r="55" spans="1:8" ht="15" customHeight="1" x14ac:dyDescent="0.2">
      <c r="A55" s="88"/>
      <c r="B55" s="94" t="s">
        <v>56</v>
      </c>
      <c r="C55" s="96" t="s">
        <v>44</v>
      </c>
      <c r="D55" s="100">
        <v>186</v>
      </c>
      <c r="E55" s="92"/>
      <c r="F55" s="94" t="s">
        <v>57</v>
      </c>
      <c r="G55" s="96" t="s">
        <v>44</v>
      </c>
      <c r="H55" s="100">
        <v>154</v>
      </c>
    </row>
    <row r="56" spans="1:8" x14ac:dyDescent="0.2">
      <c r="A56" s="88"/>
      <c r="B56" s="95"/>
      <c r="C56" s="97"/>
      <c r="D56" s="101"/>
      <c r="E56" s="92"/>
      <c r="F56" s="95"/>
      <c r="G56" s="97"/>
      <c r="H56" s="101"/>
    </row>
    <row r="57" spans="1:8" x14ac:dyDescent="0.2">
      <c r="A57" s="88"/>
      <c r="B57" s="9" t="s">
        <v>3</v>
      </c>
      <c r="C57" s="10"/>
      <c r="D57" s="101"/>
      <c r="E57" s="92"/>
      <c r="F57" s="9" t="s">
        <v>3</v>
      </c>
      <c r="G57" s="10"/>
      <c r="H57" s="101"/>
    </row>
    <row r="58" spans="1:8" x14ac:dyDescent="0.2">
      <c r="A58" s="88"/>
      <c r="B58" s="9" t="s">
        <v>11</v>
      </c>
      <c r="C58" s="10"/>
      <c r="D58" s="101"/>
      <c r="E58" s="92"/>
      <c r="F58" s="9" t="s">
        <v>11</v>
      </c>
      <c r="G58" s="10"/>
      <c r="H58" s="101"/>
    </row>
    <row r="59" spans="1:8" x14ac:dyDescent="0.2">
      <c r="A59" s="88"/>
      <c r="B59" s="9" t="s">
        <v>6</v>
      </c>
      <c r="C59" s="10"/>
      <c r="D59" s="101"/>
      <c r="E59" s="92"/>
      <c r="F59" s="9" t="s">
        <v>6</v>
      </c>
      <c r="G59" s="10"/>
      <c r="H59" s="101"/>
    </row>
    <row r="60" spans="1:8" x14ac:dyDescent="0.2">
      <c r="A60" s="88"/>
      <c r="B60" s="5" t="s">
        <v>45</v>
      </c>
      <c r="C60" s="6">
        <v>10</v>
      </c>
      <c r="D60" s="101"/>
      <c r="E60" s="92"/>
      <c r="F60" s="5" t="s">
        <v>45</v>
      </c>
      <c r="G60" s="6">
        <v>10</v>
      </c>
      <c r="H60" s="101"/>
    </row>
    <row r="61" spans="1:8" x14ac:dyDescent="0.2">
      <c r="A61" s="89"/>
      <c r="B61" s="13" t="s">
        <v>9</v>
      </c>
      <c r="C61" s="14"/>
      <c r="D61" s="102"/>
      <c r="E61" s="92"/>
      <c r="F61" s="13" t="s">
        <v>9</v>
      </c>
      <c r="G61" s="14"/>
      <c r="H61" s="102"/>
    </row>
    <row r="62" spans="1:8" ht="16" thickBot="1" x14ac:dyDescent="0.25">
      <c r="A62" s="90"/>
      <c r="B62" s="15" t="s">
        <v>10</v>
      </c>
      <c r="C62" s="19">
        <f>SUM(C61:C61)</f>
        <v>0</v>
      </c>
      <c r="D62" s="17">
        <f>C61*D55</f>
        <v>0</v>
      </c>
      <c r="E62" s="93"/>
      <c r="F62" s="15" t="s">
        <v>10</v>
      </c>
      <c r="G62" s="19">
        <f>SUM(G61:G61)</f>
        <v>0</v>
      </c>
      <c r="H62" s="17">
        <f>G62*H55</f>
        <v>0</v>
      </c>
    </row>
    <row r="63" spans="1:8" ht="16" thickBot="1" x14ac:dyDescent="0.25">
      <c r="A63" s="86" t="s">
        <v>115</v>
      </c>
      <c r="B63" s="86"/>
      <c r="C63" s="86"/>
      <c r="D63" s="86"/>
      <c r="E63" s="86"/>
      <c r="F63" s="86"/>
      <c r="G63" s="86"/>
      <c r="H63" s="86"/>
    </row>
    <row r="64" spans="1:8" ht="23" customHeight="1" x14ac:dyDescent="0.2">
      <c r="A64" s="87"/>
      <c r="B64" s="2" t="s">
        <v>0</v>
      </c>
      <c r="C64" s="3"/>
      <c r="D64" s="24" t="str">
        <f>D4</f>
        <v>Цена РУБЛЬ шт.</v>
      </c>
      <c r="E64" s="87"/>
      <c r="F64" s="2" t="s">
        <v>12</v>
      </c>
      <c r="G64" s="3"/>
      <c r="H64" s="4" t="str">
        <f>D4</f>
        <v>Цена РУБЛЬ шт.</v>
      </c>
    </row>
    <row r="65" spans="1:8" ht="15" customHeight="1" x14ac:dyDescent="0.2">
      <c r="A65" s="88"/>
      <c r="B65" s="94" t="s">
        <v>58</v>
      </c>
      <c r="C65" s="96" t="s">
        <v>44</v>
      </c>
      <c r="D65" s="100">
        <v>154</v>
      </c>
      <c r="E65" s="88"/>
      <c r="F65" s="94" t="s">
        <v>59</v>
      </c>
      <c r="G65" s="96" t="s">
        <v>44</v>
      </c>
      <c r="H65" s="100">
        <v>154</v>
      </c>
    </row>
    <row r="66" spans="1:8" x14ac:dyDescent="0.2">
      <c r="A66" s="88"/>
      <c r="B66" s="95"/>
      <c r="C66" s="97"/>
      <c r="D66" s="101"/>
      <c r="E66" s="88"/>
      <c r="F66" s="95"/>
      <c r="G66" s="97"/>
      <c r="H66" s="101"/>
    </row>
    <row r="67" spans="1:8" x14ac:dyDescent="0.2">
      <c r="A67" s="88"/>
      <c r="B67" s="9" t="s">
        <v>3</v>
      </c>
      <c r="C67" s="10"/>
      <c r="D67" s="101"/>
      <c r="E67" s="88"/>
      <c r="F67" s="9" t="s">
        <v>3</v>
      </c>
      <c r="G67" s="10"/>
      <c r="H67" s="101"/>
    </row>
    <row r="68" spans="1:8" x14ac:dyDescent="0.2">
      <c r="A68" s="88"/>
      <c r="B68" s="9" t="s">
        <v>11</v>
      </c>
      <c r="C68" s="10"/>
      <c r="D68" s="101"/>
      <c r="E68" s="88"/>
      <c r="F68" s="9" t="s">
        <v>11</v>
      </c>
      <c r="G68" s="10"/>
      <c r="H68" s="101"/>
    </row>
    <row r="69" spans="1:8" x14ac:dyDescent="0.2">
      <c r="A69" s="88"/>
      <c r="B69" s="9" t="s">
        <v>6</v>
      </c>
      <c r="C69" s="10"/>
      <c r="D69" s="101"/>
      <c r="E69" s="88"/>
      <c r="F69" s="9" t="s">
        <v>6</v>
      </c>
      <c r="G69" s="10"/>
      <c r="H69" s="101"/>
    </row>
    <row r="70" spans="1:8" x14ac:dyDescent="0.2">
      <c r="A70" s="88"/>
      <c r="B70" s="5" t="s">
        <v>45</v>
      </c>
      <c r="C70" s="6">
        <v>10</v>
      </c>
      <c r="D70" s="101"/>
      <c r="E70" s="88"/>
      <c r="F70" s="5" t="s">
        <v>45</v>
      </c>
      <c r="G70" s="6">
        <v>10</v>
      </c>
      <c r="H70" s="101"/>
    </row>
    <row r="71" spans="1:8" x14ac:dyDescent="0.2">
      <c r="A71" s="88"/>
      <c r="B71" s="13" t="s">
        <v>9</v>
      </c>
      <c r="C71" s="14"/>
      <c r="D71" s="102"/>
      <c r="E71" s="88"/>
      <c r="F71" s="13" t="s">
        <v>9</v>
      </c>
      <c r="G71" s="14"/>
      <c r="H71" s="102"/>
    </row>
    <row r="72" spans="1:8" ht="16" thickBot="1" x14ac:dyDescent="0.25">
      <c r="A72" s="122"/>
      <c r="B72" s="15" t="s">
        <v>10</v>
      </c>
      <c r="C72" s="19">
        <f>SUM(C71:C71)</f>
        <v>0</v>
      </c>
      <c r="D72" s="17">
        <f>C72*D65</f>
        <v>0</v>
      </c>
      <c r="E72" s="122"/>
      <c r="F72" s="15" t="s">
        <v>10</v>
      </c>
      <c r="G72" s="19">
        <f>SUM(G71:G71)</f>
        <v>0</v>
      </c>
      <c r="H72" s="17">
        <f>G72*H65</f>
        <v>0</v>
      </c>
    </row>
    <row r="73" spans="1:8" ht="16" thickBot="1" x14ac:dyDescent="0.25">
      <c r="A73" s="86" t="str">
        <f>A13</f>
        <v>Общий минимальный заказ  на сумму 38500 рублей</v>
      </c>
      <c r="B73" s="86"/>
      <c r="C73" s="86"/>
      <c r="D73" s="86"/>
      <c r="E73" s="86"/>
      <c r="F73" s="86"/>
      <c r="G73" s="86"/>
      <c r="H73" s="86"/>
    </row>
    <row r="74" spans="1:8" ht="27" customHeight="1" x14ac:dyDescent="0.2">
      <c r="A74" s="87"/>
      <c r="B74" s="2" t="s">
        <v>0</v>
      </c>
      <c r="C74" s="3"/>
      <c r="D74" s="24" t="str">
        <f>D4</f>
        <v>Цена РУБЛЬ шт.</v>
      </c>
      <c r="E74" s="87"/>
      <c r="F74" s="2" t="s">
        <v>12</v>
      </c>
      <c r="G74" s="3"/>
      <c r="H74" s="4" t="str">
        <f>D4</f>
        <v>Цена РУБЛЬ шт.</v>
      </c>
    </row>
    <row r="75" spans="1:8" x14ac:dyDescent="0.2">
      <c r="A75" s="88"/>
      <c r="B75" s="94" t="s">
        <v>60</v>
      </c>
      <c r="C75" s="96" t="s">
        <v>44</v>
      </c>
      <c r="D75" s="100">
        <v>154</v>
      </c>
      <c r="E75" s="88"/>
      <c r="F75" s="94" t="s">
        <v>61</v>
      </c>
      <c r="G75" s="96" t="s">
        <v>44</v>
      </c>
      <c r="H75" s="140">
        <v>154</v>
      </c>
    </row>
    <row r="76" spans="1:8" x14ac:dyDescent="0.2">
      <c r="A76" s="88"/>
      <c r="B76" s="95"/>
      <c r="C76" s="97"/>
      <c r="D76" s="101"/>
      <c r="E76" s="88"/>
      <c r="F76" s="95"/>
      <c r="G76" s="97"/>
      <c r="H76" s="141"/>
    </row>
    <row r="77" spans="1:8" x14ac:dyDescent="0.2">
      <c r="A77" s="88"/>
      <c r="B77" s="9" t="s">
        <v>3</v>
      </c>
      <c r="C77" s="10"/>
      <c r="D77" s="101"/>
      <c r="E77" s="88"/>
      <c r="F77" s="9" t="s">
        <v>3</v>
      </c>
      <c r="G77" s="10"/>
      <c r="H77" s="141"/>
    </row>
    <row r="78" spans="1:8" x14ac:dyDescent="0.2">
      <c r="A78" s="88"/>
      <c r="B78" s="9" t="s">
        <v>11</v>
      </c>
      <c r="C78" s="10"/>
      <c r="D78" s="101"/>
      <c r="E78" s="88"/>
      <c r="F78" s="9" t="s">
        <v>11</v>
      </c>
      <c r="G78" s="10"/>
      <c r="H78" s="141"/>
    </row>
    <row r="79" spans="1:8" x14ac:dyDescent="0.2">
      <c r="A79" s="88"/>
      <c r="B79" s="9" t="s">
        <v>6</v>
      </c>
      <c r="C79" s="10"/>
      <c r="D79" s="101"/>
      <c r="E79" s="88"/>
      <c r="F79" s="9" t="s">
        <v>6</v>
      </c>
      <c r="G79" s="10"/>
      <c r="H79" s="141"/>
    </row>
    <row r="80" spans="1:8" x14ac:dyDescent="0.2">
      <c r="A80" s="88"/>
      <c r="B80" s="5" t="s">
        <v>45</v>
      </c>
      <c r="C80" s="6">
        <v>10</v>
      </c>
      <c r="D80" s="101"/>
      <c r="E80" s="88"/>
      <c r="F80" s="5" t="s">
        <v>45</v>
      </c>
      <c r="G80" s="6">
        <v>10</v>
      </c>
      <c r="H80" s="141"/>
    </row>
    <row r="81" spans="1:8" x14ac:dyDescent="0.2">
      <c r="A81" s="88"/>
      <c r="B81" s="13" t="s">
        <v>9</v>
      </c>
      <c r="C81" s="14"/>
      <c r="D81" s="102"/>
      <c r="E81" s="88"/>
      <c r="F81" s="13" t="s">
        <v>9</v>
      </c>
      <c r="G81" s="14"/>
      <c r="H81" s="142"/>
    </row>
    <row r="82" spans="1:8" ht="22" customHeight="1" thickBot="1" x14ac:dyDescent="0.25">
      <c r="A82" s="122"/>
      <c r="B82" s="15" t="s">
        <v>10</v>
      </c>
      <c r="C82" s="19">
        <f>SUM(C81:C81)</f>
        <v>0</v>
      </c>
      <c r="D82" s="17">
        <f>C82*D75</f>
        <v>0</v>
      </c>
      <c r="E82" s="122"/>
      <c r="F82" s="15" t="s">
        <v>10</v>
      </c>
      <c r="G82" s="19">
        <f>SUM(G81:G81)</f>
        <v>0</v>
      </c>
      <c r="H82" s="17">
        <f>G82*H75</f>
        <v>0</v>
      </c>
    </row>
    <row r="83" spans="1:8" ht="22" customHeight="1" thickBot="1" x14ac:dyDescent="0.25">
      <c r="A83" s="144" t="str">
        <f>A13</f>
        <v>Общий минимальный заказ  на сумму 38500 рублей</v>
      </c>
      <c r="B83" s="145"/>
      <c r="C83" s="145"/>
      <c r="D83" s="145"/>
      <c r="E83" s="145"/>
      <c r="F83" s="145"/>
      <c r="G83" s="145"/>
      <c r="H83" s="145"/>
    </row>
    <row r="84" spans="1:8" ht="26" customHeight="1" x14ac:dyDescent="0.2">
      <c r="A84" s="87"/>
      <c r="B84" s="2" t="s">
        <v>0</v>
      </c>
      <c r="C84" s="3"/>
      <c r="D84" s="24" t="str">
        <f>D4</f>
        <v>Цена РУБЛЬ шт.</v>
      </c>
      <c r="E84" s="87"/>
      <c r="F84" s="2" t="s">
        <v>12</v>
      </c>
      <c r="G84" s="3"/>
      <c r="H84" s="4" t="str">
        <f>D4</f>
        <v>Цена РУБЛЬ шт.</v>
      </c>
    </row>
    <row r="85" spans="1:8" ht="15" customHeight="1" x14ac:dyDescent="0.2">
      <c r="A85" s="88"/>
      <c r="B85" s="94" t="s">
        <v>165</v>
      </c>
      <c r="C85" s="96" t="s">
        <v>44</v>
      </c>
      <c r="D85" s="100">
        <v>154</v>
      </c>
      <c r="E85" s="88"/>
      <c r="F85" s="94" t="s">
        <v>166</v>
      </c>
      <c r="G85" s="96" t="s">
        <v>44</v>
      </c>
      <c r="H85" s="100">
        <v>154</v>
      </c>
    </row>
    <row r="86" spans="1:8" ht="17" customHeight="1" x14ac:dyDescent="0.2">
      <c r="A86" s="88"/>
      <c r="B86" s="95"/>
      <c r="C86" s="97"/>
      <c r="D86" s="101"/>
      <c r="E86" s="88"/>
      <c r="F86" s="95"/>
      <c r="G86" s="97"/>
      <c r="H86" s="101"/>
    </row>
    <row r="87" spans="1:8" ht="17" customHeight="1" x14ac:dyDescent="0.2">
      <c r="A87" s="88"/>
      <c r="B87" s="9" t="s">
        <v>3</v>
      </c>
      <c r="C87" s="10"/>
      <c r="D87" s="101"/>
      <c r="E87" s="88"/>
      <c r="F87" s="9" t="s">
        <v>3</v>
      </c>
      <c r="G87" s="10"/>
      <c r="H87" s="101"/>
    </row>
    <row r="88" spans="1:8" ht="22" customHeight="1" x14ac:dyDescent="0.2">
      <c r="A88" s="88"/>
      <c r="B88" s="9" t="s">
        <v>11</v>
      </c>
      <c r="C88" s="10"/>
      <c r="D88" s="101"/>
      <c r="E88" s="88"/>
      <c r="F88" s="9" t="s">
        <v>11</v>
      </c>
      <c r="G88" s="10"/>
      <c r="H88" s="101"/>
    </row>
    <row r="89" spans="1:8" ht="16" customHeight="1" x14ac:dyDescent="0.2">
      <c r="A89" s="88"/>
      <c r="B89" s="9" t="s">
        <v>6</v>
      </c>
      <c r="C89" s="10"/>
      <c r="D89" s="101"/>
      <c r="E89" s="88"/>
      <c r="F89" s="9" t="s">
        <v>6</v>
      </c>
      <c r="G89" s="10"/>
      <c r="H89" s="101"/>
    </row>
    <row r="90" spans="1:8" ht="19" customHeight="1" x14ac:dyDescent="0.2">
      <c r="A90" s="88"/>
      <c r="B90" s="5" t="s">
        <v>45</v>
      </c>
      <c r="C90" s="6">
        <v>10</v>
      </c>
      <c r="D90" s="101"/>
      <c r="E90" s="88"/>
      <c r="F90" s="5" t="s">
        <v>45</v>
      </c>
      <c r="G90" s="6">
        <v>10</v>
      </c>
      <c r="H90" s="101"/>
    </row>
    <row r="91" spans="1:8" ht="21" customHeight="1" x14ac:dyDescent="0.2">
      <c r="A91" s="88"/>
      <c r="B91" s="13" t="s">
        <v>9</v>
      </c>
      <c r="C91" s="14"/>
      <c r="D91" s="102"/>
      <c r="E91" s="88"/>
      <c r="F91" s="13" t="s">
        <v>9</v>
      </c>
      <c r="G91" s="14"/>
      <c r="H91" s="102"/>
    </row>
    <row r="92" spans="1:8" ht="22" customHeight="1" thickBot="1" x14ac:dyDescent="0.25">
      <c r="A92" s="122"/>
      <c r="B92" s="15" t="s">
        <v>10</v>
      </c>
      <c r="C92" s="19">
        <f>SUM(C91:C91)</f>
        <v>0</v>
      </c>
      <c r="D92" s="17">
        <f>C92*D85</f>
        <v>0</v>
      </c>
      <c r="E92" s="122"/>
      <c r="F92" s="15" t="s">
        <v>10</v>
      </c>
      <c r="G92" s="19">
        <f>SUM(G91:G91)</f>
        <v>0</v>
      </c>
      <c r="H92" s="17">
        <f>G92*H85</f>
        <v>0</v>
      </c>
    </row>
    <row r="93" spans="1:8" ht="16" thickBot="1" x14ac:dyDescent="0.25">
      <c r="A93" s="86" t="str">
        <f>A13</f>
        <v>Общий минимальный заказ  на сумму 38500 рублей</v>
      </c>
      <c r="B93" s="86"/>
      <c r="C93" s="86"/>
      <c r="D93" s="86"/>
      <c r="E93" s="86"/>
      <c r="F93" s="86"/>
      <c r="G93" s="86"/>
      <c r="H93" s="86"/>
    </row>
    <row r="94" spans="1:8" ht="28" customHeight="1" x14ac:dyDescent="0.2">
      <c r="A94" s="87"/>
      <c r="B94" s="2" t="s">
        <v>0</v>
      </c>
      <c r="C94" s="3"/>
      <c r="D94" s="24" t="str">
        <f>D4</f>
        <v>Цена РУБЛЬ шт.</v>
      </c>
      <c r="E94" s="87"/>
      <c r="F94" s="2" t="s">
        <v>12</v>
      </c>
      <c r="G94" s="3"/>
      <c r="H94" s="4" t="str">
        <f>D4</f>
        <v>Цена РУБЛЬ шт.</v>
      </c>
    </row>
    <row r="95" spans="1:8" ht="15" customHeight="1" x14ac:dyDescent="0.2">
      <c r="A95" s="88"/>
      <c r="B95" s="94" t="s">
        <v>144</v>
      </c>
      <c r="C95" s="96" t="s">
        <v>44</v>
      </c>
      <c r="D95" s="100">
        <v>152</v>
      </c>
      <c r="E95" s="88"/>
      <c r="F95" s="94" t="s">
        <v>145</v>
      </c>
      <c r="G95" s="96" t="s">
        <v>44</v>
      </c>
      <c r="H95" s="100">
        <v>152</v>
      </c>
    </row>
    <row r="96" spans="1:8" x14ac:dyDescent="0.2">
      <c r="A96" s="88"/>
      <c r="B96" s="95"/>
      <c r="C96" s="97"/>
      <c r="D96" s="101"/>
      <c r="E96" s="88"/>
      <c r="F96" s="95"/>
      <c r="G96" s="97"/>
      <c r="H96" s="101"/>
    </row>
    <row r="97" spans="1:8" x14ac:dyDescent="0.2">
      <c r="A97" s="88"/>
      <c r="B97" s="9" t="s">
        <v>3</v>
      </c>
      <c r="C97" s="10"/>
      <c r="D97" s="101"/>
      <c r="E97" s="88"/>
      <c r="F97" s="9" t="s">
        <v>3</v>
      </c>
      <c r="G97" s="10"/>
      <c r="H97" s="101"/>
    </row>
    <row r="98" spans="1:8" x14ac:dyDescent="0.2">
      <c r="A98" s="88"/>
      <c r="B98" s="9" t="s">
        <v>11</v>
      </c>
      <c r="C98" s="10"/>
      <c r="D98" s="101"/>
      <c r="E98" s="88"/>
      <c r="F98" s="9" t="s">
        <v>11</v>
      </c>
      <c r="G98" s="10"/>
      <c r="H98" s="101"/>
    </row>
    <row r="99" spans="1:8" x14ac:dyDescent="0.2">
      <c r="A99" s="88"/>
      <c r="B99" s="9" t="s">
        <v>6</v>
      </c>
      <c r="C99" s="10"/>
      <c r="D99" s="101"/>
      <c r="E99" s="88"/>
      <c r="F99" s="9" t="s">
        <v>6</v>
      </c>
      <c r="G99" s="10"/>
      <c r="H99" s="101"/>
    </row>
    <row r="100" spans="1:8" x14ac:dyDescent="0.2">
      <c r="A100" s="88"/>
      <c r="B100" s="5" t="s">
        <v>45</v>
      </c>
      <c r="C100" s="6">
        <v>10</v>
      </c>
      <c r="D100" s="101"/>
      <c r="E100" s="88"/>
      <c r="F100" s="5" t="s">
        <v>45</v>
      </c>
      <c r="G100" s="6">
        <v>10</v>
      </c>
      <c r="H100" s="101"/>
    </row>
    <row r="101" spans="1:8" x14ac:dyDescent="0.2">
      <c r="A101" s="88"/>
      <c r="B101" s="13" t="s">
        <v>9</v>
      </c>
      <c r="C101" s="14"/>
      <c r="D101" s="102"/>
      <c r="E101" s="88"/>
      <c r="F101" s="13" t="s">
        <v>9</v>
      </c>
      <c r="G101" s="14"/>
      <c r="H101" s="102"/>
    </row>
    <row r="102" spans="1:8" ht="16" thickBot="1" x14ac:dyDescent="0.25">
      <c r="A102" s="122"/>
      <c r="B102" s="15" t="s">
        <v>10</v>
      </c>
      <c r="C102" s="19">
        <f>SUM(C101:C101)</f>
        <v>0</v>
      </c>
      <c r="D102" s="17">
        <f>C102*D95</f>
        <v>0</v>
      </c>
      <c r="E102" s="122"/>
      <c r="F102" s="15" t="s">
        <v>10</v>
      </c>
      <c r="G102" s="19">
        <f>SUM(G101:G101)</f>
        <v>0</v>
      </c>
      <c r="H102" s="17">
        <f>G102*H95</f>
        <v>0</v>
      </c>
    </row>
    <row r="103" spans="1:8" ht="16" thickBot="1" x14ac:dyDescent="0.25">
      <c r="A103" s="86" t="str">
        <f>A13</f>
        <v>Общий минимальный заказ  на сумму 38500 рублей</v>
      </c>
      <c r="B103" s="86"/>
      <c r="C103" s="86"/>
      <c r="D103" s="86"/>
      <c r="E103" s="86"/>
      <c r="F103" s="86"/>
      <c r="G103" s="86"/>
      <c r="H103" s="86"/>
    </row>
    <row r="104" spans="1:8" ht="29" customHeight="1" x14ac:dyDescent="0.2">
      <c r="A104" s="87"/>
      <c r="B104" s="2" t="s">
        <v>0</v>
      </c>
      <c r="C104" s="3"/>
      <c r="D104" s="24" t="str">
        <f>D4</f>
        <v>Цена РУБЛЬ шт.</v>
      </c>
      <c r="E104" s="87"/>
      <c r="F104" s="2" t="s">
        <v>12</v>
      </c>
      <c r="G104" s="3"/>
      <c r="H104" s="4" t="str">
        <f>D4</f>
        <v>Цена РУБЛЬ шт.</v>
      </c>
    </row>
    <row r="105" spans="1:8" ht="15" customHeight="1" x14ac:dyDescent="0.2">
      <c r="A105" s="88"/>
      <c r="B105" s="94" t="s">
        <v>141</v>
      </c>
      <c r="C105" s="96" t="s">
        <v>44</v>
      </c>
      <c r="D105" s="100">
        <v>152</v>
      </c>
      <c r="E105" s="88"/>
      <c r="F105" s="94" t="s">
        <v>142</v>
      </c>
      <c r="G105" s="96" t="s">
        <v>44</v>
      </c>
      <c r="H105" s="100">
        <v>152</v>
      </c>
    </row>
    <row r="106" spans="1:8" x14ac:dyDescent="0.2">
      <c r="A106" s="88"/>
      <c r="B106" s="95"/>
      <c r="C106" s="97"/>
      <c r="D106" s="101"/>
      <c r="E106" s="88"/>
      <c r="F106" s="95"/>
      <c r="G106" s="97"/>
      <c r="H106" s="101"/>
    </row>
    <row r="107" spans="1:8" x14ac:dyDescent="0.2">
      <c r="A107" s="88"/>
      <c r="B107" s="9" t="s">
        <v>3</v>
      </c>
      <c r="C107" s="10"/>
      <c r="D107" s="101"/>
      <c r="E107" s="88"/>
      <c r="F107" s="9" t="s">
        <v>3</v>
      </c>
      <c r="G107" s="10"/>
      <c r="H107" s="101"/>
    </row>
    <row r="108" spans="1:8" x14ac:dyDescent="0.2">
      <c r="A108" s="88"/>
      <c r="B108" s="9" t="s">
        <v>11</v>
      </c>
      <c r="C108" s="10"/>
      <c r="D108" s="101"/>
      <c r="E108" s="88"/>
      <c r="F108" s="9" t="s">
        <v>11</v>
      </c>
      <c r="G108" s="10"/>
      <c r="H108" s="101"/>
    </row>
    <row r="109" spans="1:8" x14ac:dyDescent="0.2">
      <c r="A109" s="88"/>
      <c r="B109" s="9" t="s">
        <v>6</v>
      </c>
      <c r="C109" s="10"/>
      <c r="D109" s="101"/>
      <c r="E109" s="88"/>
      <c r="F109" s="9" t="s">
        <v>6</v>
      </c>
      <c r="G109" s="10"/>
      <c r="H109" s="101"/>
    </row>
    <row r="110" spans="1:8" x14ac:dyDescent="0.2">
      <c r="A110" s="88"/>
      <c r="B110" s="5" t="s">
        <v>45</v>
      </c>
      <c r="C110" s="6">
        <v>10</v>
      </c>
      <c r="D110" s="101"/>
      <c r="E110" s="88"/>
      <c r="F110" s="5" t="s">
        <v>45</v>
      </c>
      <c r="G110" s="6">
        <v>10</v>
      </c>
      <c r="H110" s="101"/>
    </row>
    <row r="111" spans="1:8" x14ac:dyDescent="0.2">
      <c r="A111" s="88"/>
      <c r="B111" s="13" t="s">
        <v>9</v>
      </c>
      <c r="C111" s="14"/>
      <c r="D111" s="102"/>
      <c r="E111" s="88"/>
      <c r="F111" s="13" t="s">
        <v>9</v>
      </c>
      <c r="G111" s="14"/>
      <c r="H111" s="102"/>
    </row>
    <row r="112" spans="1:8" ht="16" thickBot="1" x14ac:dyDescent="0.25">
      <c r="A112" s="122"/>
      <c r="B112" s="15" t="s">
        <v>10</v>
      </c>
      <c r="C112" s="19">
        <f>SUM(C111:C111)</f>
        <v>0</v>
      </c>
      <c r="D112" s="17">
        <f>C112*D105</f>
        <v>0</v>
      </c>
      <c r="E112" s="122"/>
      <c r="F112" s="15" t="s">
        <v>10</v>
      </c>
      <c r="G112" s="19">
        <f>SUM(G111:G111)</f>
        <v>0</v>
      </c>
      <c r="H112" s="17">
        <f>G112*H105</f>
        <v>0</v>
      </c>
    </row>
    <row r="113" spans="1:8" ht="16" thickBot="1" x14ac:dyDescent="0.25">
      <c r="A113" s="86" t="str">
        <f>A13</f>
        <v>Общий минимальный заказ  на сумму 38500 рублей</v>
      </c>
      <c r="B113" s="86"/>
      <c r="C113" s="86"/>
      <c r="D113" s="86"/>
      <c r="E113" s="86"/>
      <c r="F113" s="86"/>
      <c r="G113" s="86"/>
      <c r="H113" s="86"/>
    </row>
    <row r="114" spans="1:8" ht="25" customHeight="1" x14ac:dyDescent="0.2">
      <c r="A114" s="87"/>
      <c r="B114" s="2" t="s">
        <v>0</v>
      </c>
      <c r="C114" s="3"/>
      <c r="D114" s="24" t="str">
        <f>D4</f>
        <v>Цена РУБЛЬ шт.</v>
      </c>
      <c r="E114" s="87"/>
      <c r="F114" s="2" t="s">
        <v>12</v>
      </c>
      <c r="G114" s="3"/>
      <c r="H114" s="4" t="e">
        <f>#REF!</f>
        <v>#REF!</v>
      </c>
    </row>
    <row r="115" spans="1:8" ht="15" customHeight="1" x14ac:dyDescent="0.2">
      <c r="A115" s="88"/>
      <c r="B115" s="94" t="s">
        <v>143</v>
      </c>
      <c r="C115" s="96" t="s">
        <v>44</v>
      </c>
      <c r="D115" s="100">
        <v>152</v>
      </c>
      <c r="E115" s="88"/>
      <c r="F115" s="94" t="s">
        <v>71</v>
      </c>
      <c r="G115" s="96" t="s">
        <v>44</v>
      </c>
      <c r="H115" s="100">
        <v>125</v>
      </c>
    </row>
    <row r="116" spans="1:8" ht="15" customHeight="1" x14ac:dyDescent="0.2">
      <c r="A116" s="88"/>
      <c r="B116" s="95"/>
      <c r="C116" s="97"/>
      <c r="D116" s="101"/>
      <c r="E116" s="88"/>
      <c r="F116" s="95"/>
      <c r="G116" s="97"/>
      <c r="H116" s="101"/>
    </row>
    <row r="117" spans="1:8" ht="15" customHeight="1" x14ac:dyDescent="0.2">
      <c r="A117" s="88"/>
      <c r="B117" s="9" t="s">
        <v>3</v>
      </c>
      <c r="C117" s="10"/>
      <c r="D117" s="101"/>
      <c r="E117" s="88"/>
      <c r="F117" s="9" t="s">
        <v>3</v>
      </c>
      <c r="G117" s="10"/>
      <c r="H117" s="101"/>
    </row>
    <row r="118" spans="1:8" ht="15" customHeight="1" x14ac:dyDescent="0.2">
      <c r="A118" s="88"/>
      <c r="B118" s="9" t="s">
        <v>11</v>
      </c>
      <c r="C118" s="10"/>
      <c r="D118" s="101"/>
      <c r="E118" s="88"/>
      <c r="F118" s="9" t="s">
        <v>11</v>
      </c>
      <c r="G118" s="10"/>
      <c r="H118" s="101"/>
    </row>
    <row r="119" spans="1:8" ht="15" customHeight="1" x14ac:dyDescent="0.2">
      <c r="A119" s="88"/>
      <c r="B119" s="9" t="s">
        <v>6</v>
      </c>
      <c r="C119" s="10"/>
      <c r="D119" s="101"/>
      <c r="E119" s="88"/>
      <c r="F119" s="9" t="s">
        <v>6</v>
      </c>
      <c r="G119" s="10"/>
      <c r="H119" s="101"/>
    </row>
    <row r="120" spans="1:8" ht="15" customHeight="1" x14ac:dyDescent="0.2">
      <c r="A120" s="88"/>
      <c r="B120" s="5" t="s">
        <v>45</v>
      </c>
      <c r="C120" s="6">
        <v>10</v>
      </c>
      <c r="D120" s="101"/>
      <c r="E120" s="88"/>
      <c r="F120" s="5" t="s">
        <v>45</v>
      </c>
      <c r="G120" s="6">
        <v>10</v>
      </c>
      <c r="H120" s="101"/>
    </row>
    <row r="121" spans="1:8" ht="15" customHeight="1" x14ac:dyDescent="0.2">
      <c r="A121" s="88"/>
      <c r="B121" s="13" t="s">
        <v>9</v>
      </c>
      <c r="C121" s="14"/>
      <c r="D121" s="102"/>
      <c r="E121" s="88"/>
      <c r="F121" s="13" t="s">
        <v>9</v>
      </c>
      <c r="G121" s="14"/>
      <c r="H121" s="102"/>
    </row>
    <row r="122" spans="1:8" ht="16" thickBot="1" x14ac:dyDescent="0.25">
      <c r="A122" s="122"/>
      <c r="B122" s="15" t="s">
        <v>10</v>
      </c>
      <c r="C122" s="19">
        <f>SUM(C121:C121)</f>
        <v>0</v>
      </c>
      <c r="D122" s="17">
        <f>C122*D115</f>
        <v>0</v>
      </c>
      <c r="E122" s="122"/>
      <c r="F122" s="15" t="s">
        <v>10</v>
      </c>
      <c r="G122" s="19">
        <f>SUM(G121:G121)</f>
        <v>0</v>
      </c>
      <c r="H122" s="17">
        <f>G122*H115</f>
        <v>0</v>
      </c>
    </row>
    <row r="123" spans="1:8" ht="16" thickBot="1" x14ac:dyDescent="0.25">
      <c r="A123" s="86" t="str">
        <f>A13</f>
        <v>Общий минимальный заказ  на сумму 38500 рублей</v>
      </c>
      <c r="B123" s="86"/>
      <c r="C123" s="86"/>
      <c r="D123" s="86"/>
      <c r="E123" s="86"/>
      <c r="F123" s="86"/>
      <c r="G123" s="86"/>
      <c r="H123" s="86"/>
    </row>
    <row r="124" spans="1:8" ht="27" customHeight="1" x14ac:dyDescent="0.2">
      <c r="A124" s="87"/>
      <c r="B124" s="2" t="s">
        <v>0</v>
      </c>
      <c r="C124" s="3"/>
      <c r="D124" s="24" t="str">
        <f>D4</f>
        <v>Цена РУБЛЬ шт.</v>
      </c>
      <c r="E124" s="87"/>
      <c r="F124" s="2" t="s">
        <v>12</v>
      </c>
      <c r="G124" s="3"/>
      <c r="H124" s="4" t="str">
        <f>D4</f>
        <v>Цена РУБЛЬ шт.</v>
      </c>
    </row>
    <row r="125" spans="1:8" ht="15" customHeight="1" x14ac:dyDescent="0.2">
      <c r="A125" s="88"/>
      <c r="B125" s="94" t="s">
        <v>72</v>
      </c>
      <c r="C125" s="96" t="s">
        <v>44</v>
      </c>
      <c r="D125" s="100">
        <v>125</v>
      </c>
      <c r="E125" s="88"/>
      <c r="F125" s="94" t="s">
        <v>73</v>
      </c>
      <c r="G125" s="96" t="s">
        <v>44</v>
      </c>
      <c r="H125" s="100">
        <v>125</v>
      </c>
    </row>
    <row r="126" spans="1:8" x14ac:dyDescent="0.2">
      <c r="A126" s="88"/>
      <c r="B126" s="95"/>
      <c r="C126" s="97"/>
      <c r="D126" s="101"/>
      <c r="E126" s="88"/>
      <c r="F126" s="95"/>
      <c r="G126" s="97"/>
      <c r="H126" s="101"/>
    </row>
    <row r="127" spans="1:8" x14ac:dyDescent="0.2">
      <c r="A127" s="88"/>
      <c r="B127" s="9" t="s">
        <v>3</v>
      </c>
      <c r="C127" s="10"/>
      <c r="D127" s="101"/>
      <c r="E127" s="88"/>
      <c r="F127" s="9" t="s">
        <v>3</v>
      </c>
      <c r="G127" s="10"/>
      <c r="H127" s="101"/>
    </row>
    <row r="128" spans="1:8" x14ac:dyDescent="0.2">
      <c r="A128" s="88"/>
      <c r="B128" s="9" t="s">
        <v>11</v>
      </c>
      <c r="C128" s="10"/>
      <c r="D128" s="101"/>
      <c r="E128" s="88"/>
      <c r="F128" s="9" t="s">
        <v>11</v>
      </c>
      <c r="G128" s="10"/>
      <c r="H128" s="101"/>
    </row>
    <row r="129" spans="1:8" x14ac:dyDescent="0.2">
      <c r="A129" s="88"/>
      <c r="B129" s="9" t="s">
        <v>6</v>
      </c>
      <c r="C129" s="10"/>
      <c r="D129" s="101"/>
      <c r="E129" s="88"/>
      <c r="F129" s="9" t="s">
        <v>6</v>
      </c>
      <c r="G129" s="10"/>
      <c r="H129" s="101"/>
    </row>
    <row r="130" spans="1:8" x14ac:dyDescent="0.2">
      <c r="A130" s="88"/>
      <c r="B130" s="5" t="s">
        <v>45</v>
      </c>
      <c r="C130" s="6">
        <v>10</v>
      </c>
      <c r="D130" s="101"/>
      <c r="E130" s="88"/>
      <c r="F130" s="5" t="s">
        <v>45</v>
      </c>
      <c r="G130" s="6">
        <v>10</v>
      </c>
      <c r="H130" s="101"/>
    </row>
    <row r="131" spans="1:8" x14ac:dyDescent="0.2">
      <c r="A131" s="88"/>
      <c r="B131" s="13" t="s">
        <v>9</v>
      </c>
      <c r="C131" s="14"/>
      <c r="D131" s="102"/>
      <c r="E131" s="88"/>
      <c r="F131" s="13" t="s">
        <v>9</v>
      </c>
      <c r="G131" s="14"/>
      <c r="H131" s="102"/>
    </row>
    <row r="132" spans="1:8" ht="16" thickBot="1" x14ac:dyDescent="0.25">
      <c r="A132" s="122"/>
      <c r="B132" s="15" t="s">
        <v>10</v>
      </c>
      <c r="C132" s="19">
        <f>SUM(C131:C131)</f>
        <v>0</v>
      </c>
      <c r="D132" s="17">
        <f>C132*D125</f>
        <v>0</v>
      </c>
      <c r="E132" s="122"/>
      <c r="F132" s="15" t="s">
        <v>10</v>
      </c>
      <c r="G132" s="19">
        <f>SUM(G131:G131)</f>
        <v>0</v>
      </c>
      <c r="H132" s="17">
        <f>G132*H125</f>
        <v>0</v>
      </c>
    </row>
    <row r="133" spans="1:8" ht="16" thickBot="1" x14ac:dyDescent="0.25">
      <c r="A133" s="25"/>
      <c r="B133" s="26"/>
      <c r="C133" s="27"/>
      <c r="D133" s="28"/>
      <c r="E133" s="25"/>
      <c r="F133" s="26"/>
      <c r="G133" s="27"/>
      <c r="H133" s="28"/>
    </row>
    <row r="134" spans="1:8" ht="16" thickBot="1" x14ac:dyDescent="0.25">
      <c r="A134" s="71" t="s">
        <v>79</v>
      </c>
      <c r="B134" s="72"/>
      <c r="C134" s="72"/>
      <c r="D134" s="72"/>
      <c r="E134" s="73"/>
      <c r="F134" s="29" t="s">
        <v>24</v>
      </c>
      <c r="G134" s="80" t="s">
        <v>189</v>
      </c>
      <c r="H134" s="81"/>
    </row>
    <row r="135" spans="1:8" x14ac:dyDescent="0.2">
      <c r="A135" s="74"/>
      <c r="B135" s="75"/>
      <c r="C135" s="75"/>
      <c r="D135" s="75"/>
      <c r="E135" s="76"/>
      <c r="F135" s="69">
        <f>C12+G12+C22+G22+C32+G32+C42+G42+C52+G52+C62+G62+C72+G72+C82+G82+C92+G92+C102+G102+C112+G112+C122+G122+C132+G132</f>
        <v>0</v>
      </c>
      <c r="G135" s="82">
        <f>D12+H12+D22+H22+D32+H32+D42+H42+D52+H52+D62+H62+D72+H72+D82+H82+D92+H92+D102+H102+D112+H112+D122+H122+D132+H132</f>
        <v>0</v>
      </c>
      <c r="H135" s="83"/>
    </row>
    <row r="136" spans="1:8" ht="16" thickBot="1" x14ac:dyDescent="0.25">
      <c r="A136" s="77"/>
      <c r="B136" s="78"/>
      <c r="C136" s="78"/>
      <c r="D136" s="78"/>
      <c r="E136" s="79"/>
      <c r="F136" s="70"/>
      <c r="G136" s="84"/>
      <c r="H136" s="85"/>
    </row>
  </sheetData>
  <sheetProtection password="F17D" sheet="1" objects="1" scenarios="1"/>
  <mergeCells count="123">
    <mergeCell ref="A43:H43"/>
    <mergeCell ref="C45:C46"/>
    <mergeCell ref="F45:F46"/>
    <mergeCell ref="A24:A32"/>
    <mergeCell ref="E24:E32"/>
    <mergeCell ref="B25:B26"/>
    <mergeCell ref="G25:G26"/>
    <mergeCell ref="H125:H131"/>
    <mergeCell ref="D105:D111"/>
    <mergeCell ref="H105:H111"/>
    <mergeCell ref="D115:D121"/>
    <mergeCell ref="H115:H121"/>
    <mergeCell ref="D75:D81"/>
    <mergeCell ref="H75:H81"/>
    <mergeCell ref="D85:D91"/>
    <mergeCell ref="H85:H91"/>
    <mergeCell ref="D95:D101"/>
    <mergeCell ref="H95:H101"/>
    <mergeCell ref="G85:G86"/>
    <mergeCell ref="A83:H83"/>
    <mergeCell ref="G125:G126"/>
    <mergeCell ref="A124:A132"/>
    <mergeCell ref="A63:H63"/>
    <mergeCell ref="A64:A72"/>
    <mergeCell ref="E64:E72"/>
    <mergeCell ref="B65:B66"/>
    <mergeCell ref="C65:C66"/>
    <mergeCell ref="F65:F66"/>
    <mergeCell ref="G65:G66"/>
    <mergeCell ref="D5:D11"/>
    <mergeCell ref="H5:H11"/>
    <mergeCell ref="D15:D21"/>
    <mergeCell ref="H15:H21"/>
    <mergeCell ref="D25:D31"/>
    <mergeCell ref="H25:H31"/>
    <mergeCell ref="D35:D41"/>
    <mergeCell ref="H35:H41"/>
    <mergeCell ref="D45:D51"/>
    <mergeCell ref="H45:H51"/>
    <mergeCell ref="F5:F6"/>
    <mergeCell ref="A23:H23"/>
    <mergeCell ref="C25:C26"/>
    <mergeCell ref="F25:F26"/>
    <mergeCell ref="A4:A12"/>
    <mergeCell ref="E4:E12"/>
    <mergeCell ref="B5:B6"/>
    <mergeCell ref="D65:D71"/>
    <mergeCell ref="H65:H71"/>
    <mergeCell ref="A84:A92"/>
    <mergeCell ref="E84:E92"/>
    <mergeCell ref="B85:B86"/>
    <mergeCell ref="C85:C86"/>
    <mergeCell ref="F85:F86"/>
    <mergeCell ref="A74:A82"/>
    <mergeCell ref="E74:E82"/>
    <mergeCell ref="B75:B76"/>
    <mergeCell ref="C75:C76"/>
    <mergeCell ref="F75:F76"/>
    <mergeCell ref="G75:G76"/>
    <mergeCell ref="A1:H1"/>
    <mergeCell ref="A123:H123"/>
    <mergeCell ref="A113:H113"/>
    <mergeCell ref="A103:H103"/>
    <mergeCell ref="A93:H93"/>
    <mergeCell ref="A73:H73"/>
    <mergeCell ref="B105:B106"/>
    <mergeCell ref="C105:C106"/>
    <mergeCell ref="F105:F106"/>
    <mergeCell ref="G105:G106"/>
    <mergeCell ref="A114:A122"/>
    <mergeCell ref="E114:E122"/>
    <mergeCell ref="B115:B116"/>
    <mergeCell ref="C115:C116"/>
    <mergeCell ref="A2:H2"/>
    <mergeCell ref="A3:G3"/>
    <mergeCell ref="C5:C6"/>
    <mergeCell ref="A33:H33"/>
    <mergeCell ref="A34:A42"/>
    <mergeCell ref="E34:E42"/>
    <mergeCell ref="B35:B36"/>
    <mergeCell ref="C35:C36"/>
    <mergeCell ref="F35:F36"/>
    <mergeCell ref="G35:G36"/>
    <mergeCell ref="G5:G6"/>
    <mergeCell ref="A13:H13"/>
    <mergeCell ref="A14:A22"/>
    <mergeCell ref="E14:E22"/>
    <mergeCell ref="B15:B16"/>
    <mergeCell ref="C15:C16"/>
    <mergeCell ref="F15:F16"/>
    <mergeCell ref="G15:G16"/>
    <mergeCell ref="A44:A52"/>
    <mergeCell ref="E44:E52"/>
    <mergeCell ref="B45:B46"/>
    <mergeCell ref="G45:G46"/>
    <mergeCell ref="A53:H53"/>
    <mergeCell ref="A54:A62"/>
    <mergeCell ref="E54:E62"/>
    <mergeCell ref="B55:B56"/>
    <mergeCell ref="C55:C56"/>
    <mergeCell ref="F55:F56"/>
    <mergeCell ref="G55:G56"/>
    <mergeCell ref="D55:D61"/>
    <mergeCell ref="H55:H61"/>
    <mergeCell ref="A134:E136"/>
    <mergeCell ref="G134:H134"/>
    <mergeCell ref="F135:F136"/>
    <mergeCell ref="G135:H136"/>
    <mergeCell ref="A94:A102"/>
    <mergeCell ref="E94:E102"/>
    <mergeCell ref="B95:B96"/>
    <mergeCell ref="C95:C96"/>
    <mergeCell ref="F95:F96"/>
    <mergeCell ref="G95:G96"/>
    <mergeCell ref="A104:A112"/>
    <mergeCell ref="E104:E112"/>
    <mergeCell ref="F115:F116"/>
    <mergeCell ref="G115:G116"/>
    <mergeCell ref="E124:E132"/>
    <mergeCell ref="B125:B126"/>
    <mergeCell ref="C125:C126"/>
    <mergeCell ref="F125:F126"/>
    <mergeCell ref="D125:D131"/>
  </mergeCells>
  <conditionalFormatting sqref="A2:H2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H67"/>
  <sheetViews>
    <sheetView workbookViewId="0">
      <selection sqref="A1:H1"/>
    </sheetView>
  </sheetViews>
  <sheetFormatPr baseColWidth="10" defaultColWidth="8.83203125" defaultRowHeight="15" x14ac:dyDescent="0.2"/>
  <cols>
    <col min="1" max="1" width="21.6640625" customWidth="1"/>
    <col min="2" max="2" width="30.6640625" customWidth="1"/>
    <col min="3" max="3" width="12.6640625" customWidth="1"/>
    <col min="4" max="4" width="9.6640625" customWidth="1"/>
    <col min="5" max="5" width="21.6640625" customWidth="1"/>
    <col min="6" max="6" width="30.6640625" customWidth="1"/>
    <col min="7" max="7" width="12.6640625" customWidth="1"/>
    <col min="8" max="8" width="9.6640625" customWidth="1"/>
  </cols>
  <sheetData>
    <row r="1" spans="1:8" ht="21.75" customHeight="1" x14ac:dyDescent="0.2">
      <c r="A1" s="105" t="s">
        <v>112</v>
      </c>
      <c r="B1" s="106"/>
      <c r="C1" s="106"/>
      <c r="D1" s="106"/>
      <c r="E1" s="106"/>
      <c r="F1" s="106"/>
      <c r="G1" s="106"/>
      <c r="H1" s="107"/>
    </row>
    <row r="2" spans="1:8" ht="41.25" customHeight="1" thickBot="1" x14ac:dyDescent="0.25">
      <c r="A2" s="108" t="s">
        <v>193</v>
      </c>
      <c r="B2" s="109"/>
      <c r="C2" s="109"/>
      <c r="D2" s="109"/>
      <c r="E2" s="109"/>
      <c r="F2" s="109"/>
      <c r="G2" s="109"/>
      <c r="H2" s="110"/>
    </row>
    <row r="3" spans="1:8" ht="17" thickBot="1" x14ac:dyDescent="0.25">
      <c r="A3" s="134"/>
      <c r="B3" s="135"/>
      <c r="C3" s="135"/>
      <c r="D3" s="135"/>
      <c r="E3" s="135"/>
      <c r="F3" s="135"/>
      <c r="G3" s="135"/>
      <c r="H3" s="1">
        <v>6.2</v>
      </c>
    </row>
    <row r="4" spans="1:8" ht="22" x14ac:dyDescent="0.2">
      <c r="A4" s="87"/>
      <c r="B4" s="2" t="s">
        <v>0</v>
      </c>
      <c r="C4" s="3"/>
      <c r="D4" s="4" t="s">
        <v>183</v>
      </c>
      <c r="E4" s="87"/>
      <c r="F4" s="2" t="s">
        <v>0</v>
      </c>
      <c r="G4" s="3"/>
      <c r="H4" s="4" t="str">
        <f>D4</f>
        <v>Цена РУБЛЬ шт.</v>
      </c>
    </row>
    <row r="5" spans="1:8" ht="15" customHeight="1" x14ac:dyDescent="0.2">
      <c r="A5" s="88"/>
      <c r="B5" s="94" t="s">
        <v>62</v>
      </c>
      <c r="C5" s="96" t="s">
        <v>44</v>
      </c>
      <c r="D5" s="100">
        <v>186</v>
      </c>
      <c r="E5" s="88"/>
      <c r="F5" s="94" t="s">
        <v>63</v>
      </c>
      <c r="G5" s="96" t="s">
        <v>44</v>
      </c>
      <c r="H5" s="100">
        <v>186</v>
      </c>
    </row>
    <row r="6" spans="1:8" x14ac:dyDescent="0.2">
      <c r="A6" s="88"/>
      <c r="B6" s="95"/>
      <c r="C6" s="97"/>
      <c r="D6" s="136"/>
      <c r="E6" s="88"/>
      <c r="F6" s="95"/>
      <c r="G6" s="97"/>
      <c r="H6" s="101"/>
    </row>
    <row r="7" spans="1:8" x14ac:dyDescent="0.2">
      <c r="A7" s="88"/>
      <c r="B7" s="9" t="s">
        <v>3</v>
      </c>
      <c r="C7" s="10"/>
      <c r="D7" s="136"/>
      <c r="E7" s="88"/>
      <c r="F7" s="9" t="s">
        <v>3</v>
      </c>
      <c r="G7" s="10"/>
      <c r="H7" s="101"/>
    </row>
    <row r="8" spans="1:8" x14ac:dyDescent="0.2">
      <c r="A8" s="88"/>
      <c r="B8" s="9" t="s">
        <v>4</v>
      </c>
      <c r="C8" s="10"/>
      <c r="D8" s="136"/>
      <c r="E8" s="88"/>
      <c r="F8" s="9" t="s">
        <v>4</v>
      </c>
      <c r="G8" s="10"/>
      <c r="H8" s="101"/>
    </row>
    <row r="9" spans="1:8" x14ac:dyDescent="0.2">
      <c r="A9" s="88"/>
      <c r="B9" s="9" t="s">
        <v>6</v>
      </c>
      <c r="C9" s="10"/>
      <c r="D9" s="136"/>
      <c r="E9" s="88"/>
      <c r="F9" s="9" t="s">
        <v>6</v>
      </c>
      <c r="G9" s="10"/>
      <c r="H9" s="101"/>
    </row>
    <row r="10" spans="1:8" x14ac:dyDescent="0.2">
      <c r="A10" s="88"/>
      <c r="B10" s="5" t="s">
        <v>45</v>
      </c>
      <c r="C10" s="6"/>
      <c r="D10" s="136"/>
      <c r="E10" s="88"/>
      <c r="F10" s="5" t="s">
        <v>8</v>
      </c>
      <c r="G10" s="6"/>
      <c r="H10" s="101"/>
    </row>
    <row r="11" spans="1:8" x14ac:dyDescent="0.2">
      <c r="A11" s="88"/>
      <c r="B11" s="11" t="s">
        <v>9</v>
      </c>
      <c r="C11" s="12"/>
      <c r="D11" s="137"/>
      <c r="E11" s="88"/>
      <c r="F11" s="5" t="s">
        <v>45</v>
      </c>
      <c r="G11" s="14"/>
      <c r="H11" s="102"/>
    </row>
    <row r="12" spans="1:8" ht="16" thickBot="1" x14ac:dyDescent="0.25">
      <c r="A12" s="111"/>
      <c r="B12" s="15" t="s">
        <v>34</v>
      </c>
      <c r="C12" s="16">
        <f>C11</f>
        <v>0</v>
      </c>
      <c r="D12" s="17">
        <f>C12*D5</f>
        <v>0</v>
      </c>
      <c r="E12" s="122"/>
      <c r="F12" s="15" t="s">
        <v>34</v>
      </c>
      <c r="G12" s="19">
        <f>SUM(G11)</f>
        <v>0</v>
      </c>
      <c r="H12" s="17">
        <f>G12*H5</f>
        <v>0</v>
      </c>
    </row>
    <row r="13" spans="1:8" ht="16" thickBot="1" x14ac:dyDescent="0.25">
      <c r="A13" s="86" t="s">
        <v>188</v>
      </c>
      <c r="B13" s="86"/>
      <c r="C13" s="86"/>
      <c r="D13" s="86"/>
      <c r="E13" s="86"/>
      <c r="F13" s="86"/>
      <c r="G13" s="86"/>
      <c r="H13" s="86"/>
    </row>
    <row r="14" spans="1:8" ht="24" customHeight="1" x14ac:dyDescent="0.2">
      <c r="A14" s="87"/>
      <c r="B14" s="2" t="s">
        <v>0</v>
      </c>
      <c r="C14" s="3"/>
      <c r="D14" s="4" t="str">
        <f>D4</f>
        <v>Цена РУБЛЬ шт.</v>
      </c>
      <c r="E14" s="87"/>
      <c r="F14" s="2" t="s">
        <v>0</v>
      </c>
      <c r="G14" s="3"/>
      <c r="H14" s="4" t="str">
        <f>D4</f>
        <v>Цена РУБЛЬ шт.</v>
      </c>
    </row>
    <row r="15" spans="1:8" ht="15" customHeight="1" x14ac:dyDescent="0.2">
      <c r="A15" s="88"/>
      <c r="B15" s="94" t="s">
        <v>64</v>
      </c>
      <c r="C15" s="96" t="s">
        <v>32</v>
      </c>
      <c r="D15" s="100">
        <v>186</v>
      </c>
      <c r="E15" s="88"/>
      <c r="F15" s="94" t="s">
        <v>65</v>
      </c>
      <c r="G15" s="96" t="s">
        <v>32</v>
      </c>
      <c r="H15" s="100">
        <v>186</v>
      </c>
    </row>
    <row r="16" spans="1:8" x14ac:dyDescent="0.2">
      <c r="A16" s="88"/>
      <c r="B16" s="95"/>
      <c r="C16" s="97"/>
      <c r="D16" s="101"/>
      <c r="E16" s="88"/>
      <c r="F16" s="95"/>
      <c r="G16" s="97"/>
      <c r="H16" s="101"/>
    </row>
    <row r="17" spans="1:8" x14ac:dyDescent="0.2">
      <c r="A17" s="88"/>
      <c r="B17" s="9" t="s">
        <v>3</v>
      </c>
      <c r="C17" s="10"/>
      <c r="D17" s="101"/>
      <c r="E17" s="88"/>
      <c r="F17" s="9" t="s">
        <v>3</v>
      </c>
      <c r="G17" s="10"/>
      <c r="H17" s="101"/>
    </row>
    <row r="18" spans="1:8" x14ac:dyDescent="0.2">
      <c r="A18" s="88"/>
      <c r="B18" s="9" t="s">
        <v>11</v>
      </c>
      <c r="C18" s="10"/>
      <c r="D18" s="101"/>
      <c r="E18" s="88"/>
      <c r="F18" s="9" t="s">
        <v>11</v>
      </c>
      <c r="G18" s="10"/>
      <c r="H18" s="101"/>
    </row>
    <row r="19" spans="1:8" x14ac:dyDescent="0.2">
      <c r="A19" s="88"/>
      <c r="B19" s="9" t="s">
        <v>6</v>
      </c>
      <c r="C19" s="10"/>
      <c r="D19" s="101"/>
      <c r="E19" s="88"/>
      <c r="F19" s="9" t="s">
        <v>6</v>
      </c>
      <c r="G19" s="10"/>
      <c r="H19" s="101"/>
    </row>
    <row r="20" spans="1:8" x14ac:dyDescent="0.2">
      <c r="A20" s="88"/>
      <c r="B20" s="5" t="s">
        <v>45</v>
      </c>
      <c r="C20" s="6">
        <v>10</v>
      </c>
      <c r="D20" s="101"/>
      <c r="E20" s="88"/>
      <c r="F20" s="5" t="s">
        <v>45</v>
      </c>
      <c r="G20" s="6">
        <v>10</v>
      </c>
      <c r="H20" s="101"/>
    </row>
    <row r="21" spans="1:8" x14ac:dyDescent="0.2">
      <c r="A21" s="88"/>
      <c r="B21" s="13" t="s">
        <v>9</v>
      </c>
      <c r="C21" s="14"/>
      <c r="D21" s="102"/>
      <c r="E21" s="88"/>
      <c r="F21" s="13" t="s">
        <v>9</v>
      </c>
      <c r="G21" s="14"/>
      <c r="H21" s="102"/>
    </row>
    <row r="22" spans="1:8" ht="16" thickBot="1" x14ac:dyDescent="0.25">
      <c r="A22" s="90"/>
      <c r="B22" s="15" t="s">
        <v>34</v>
      </c>
      <c r="C22" s="19">
        <f>SUM(C21:C21)</f>
        <v>0</v>
      </c>
      <c r="D22" s="17">
        <f>C22*D15</f>
        <v>0</v>
      </c>
      <c r="E22" s="90"/>
      <c r="F22" s="15" t="s">
        <v>34</v>
      </c>
      <c r="G22" s="19">
        <f>SUM(G21:G21)</f>
        <v>0</v>
      </c>
      <c r="H22" s="17">
        <f>G22*H15</f>
        <v>0</v>
      </c>
    </row>
    <row r="23" spans="1:8" ht="16" thickBot="1" x14ac:dyDescent="0.25">
      <c r="A23" s="86" t="str">
        <f>A13</f>
        <v>Общий минимальный заказ  на сумму 38500 рублей</v>
      </c>
      <c r="B23" s="86"/>
      <c r="C23" s="86"/>
      <c r="D23" s="86"/>
      <c r="E23" s="86"/>
      <c r="F23" s="86"/>
      <c r="G23" s="86"/>
      <c r="H23" s="86"/>
    </row>
    <row r="24" spans="1:8" ht="29" customHeight="1" x14ac:dyDescent="0.2">
      <c r="A24" s="87"/>
      <c r="B24" s="2" t="s">
        <v>0</v>
      </c>
      <c r="C24" s="3"/>
      <c r="D24" s="4" t="str">
        <f>D4</f>
        <v>Цена РУБЛЬ шт.</v>
      </c>
      <c r="E24" s="87"/>
      <c r="F24" s="2" t="s">
        <v>0</v>
      </c>
      <c r="G24" s="3"/>
      <c r="H24" s="4" t="str">
        <f>D4</f>
        <v>Цена РУБЛЬ шт.</v>
      </c>
    </row>
    <row r="25" spans="1:8" ht="15" customHeight="1" x14ac:dyDescent="0.2">
      <c r="A25" s="88"/>
      <c r="B25" s="94" t="s">
        <v>66</v>
      </c>
      <c r="C25" s="96" t="s">
        <v>44</v>
      </c>
      <c r="D25" s="100">
        <v>186</v>
      </c>
      <c r="E25" s="88"/>
      <c r="F25" s="94" t="s">
        <v>67</v>
      </c>
      <c r="G25" s="96" t="s">
        <v>44</v>
      </c>
      <c r="H25" s="100">
        <v>186</v>
      </c>
    </row>
    <row r="26" spans="1:8" x14ac:dyDescent="0.2">
      <c r="A26" s="88"/>
      <c r="B26" s="95"/>
      <c r="C26" s="97"/>
      <c r="D26" s="101"/>
      <c r="E26" s="88"/>
      <c r="F26" s="95"/>
      <c r="G26" s="97"/>
      <c r="H26" s="101"/>
    </row>
    <row r="27" spans="1:8" x14ac:dyDescent="0.2">
      <c r="A27" s="88"/>
      <c r="B27" s="9" t="s">
        <v>3</v>
      </c>
      <c r="C27" s="10"/>
      <c r="D27" s="101"/>
      <c r="E27" s="88"/>
      <c r="F27" s="9" t="s">
        <v>3</v>
      </c>
      <c r="G27" s="10"/>
      <c r="H27" s="101"/>
    </row>
    <row r="28" spans="1:8" x14ac:dyDescent="0.2">
      <c r="A28" s="88"/>
      <c r="B28" s="9" t="s">
        <v>11</v>
      </c>
      <c r="C28" s="10"/>
      <c r="D28" s="101"/>
      <c r="E28" s="88"/>
      <c r="F28" s="9" t="s">
        <v>11</v>
      </c>
      <c r="G28" s="10"/>
      <c r="H28" s="101"/>
    </row>
    <row r="29" spans="1:8" x14ac:dyDescent="0.2">
      <c r="A29" s="88"/>
      <c r="B29" s="9" t="s">
        <v>6</v>
      </c>
      <c r="C29" s="10"/>
      <c r="D29" s="101"/>
      <c r="E29" s="88"/>
      <c r="F29" s="9" t="s">
        <v>6</v>
      </c>
      <c r="G29" s="10"/>
      <c r="H29" s="101"/>
    </row>
    <row r="30" spans="1:8" x14ac:dyDescent="0.2">
      <c r="A30" s="88"/>
      <c r="B30" s="5" t="s">
        <v>45</v>
      </c>
      <c r="C30" s="6">
        <v>10</v>
      </c>
      <c r="D30" s="101"/>
      <c r="E30" s="88"/>
      <c r="F30" s="5" t="s">
        <v>45</v>
      </c>
      <c r="G30" s="6">
        <v>10</v>
      </c>
      <c r="H30" s="101"/>
    </row>
    <row r="31" spans="1:8" x14ac:dyDescent="0.2">
      <c r="A31" s="88"/>
      <c r="B31" s="13" t="s">
        <v>9</v>
      </c>
      <c r="C31" s="14"/>
      <c r="D31" s="102"/>
      <c r="E31" s="88"/>
      <c r="F31" s="13" t="s">
        <v>9</v>
      </c>
      <c r="G31" s="14"/>
      <c r="H31" s="102"/>
    </row>
    <row r="32" spans="1:8" ht="16" thickBot="1" x14ac:dyDescent="0.25">
      <c r="A32" s="111"/>
      <c r="B32" s="15" t="s">
        <v>10</v>
      </c>
      <c r="C32" s="19">
        <f>SUM(C31:C31)</f>
        <v>0</v>
      </c>
      <c r="D32" s="17">
        <f>C32*D25</f>
        <v>0</v>
      </c>
      <c r="E32" s="90"/>
      <c r="F32" s="15" t="s">
        <v>10</v>
      </c>
      <c r="G32" s="19">
        <f>SUM(G31:G31)</f>
        <v>0</v>
      </c>
      <c r="H32" s="17">
        <f>G32*H25</f>
        <v>0</v>
      </c>
    </row>
    <row r="33" spans="1:8" ht="16" thickBot="1" x14ac:dyDescent="0.25">
      <c r="A33" s="86" t="str">
        <f>A13</f>
        <v>Общий минимальный заказ  на сумму 38500 рублей</v>
      </c>
      <c r="B33" s="86"/>
      <c r="C33" s="86"/>
      <c r="D33" s="86"/>
      <c r="E33" s="86"/>
      <c r="F33" s="86"/>
      <c r="G33" s="86"/>
      <c r="H33" s="86"/>
    </row>
    <row r="34" spans="1:8" ht="26" customHeight="1" x14ac:dyDescent="0.2">
      <c r="A34" s="127"/>
      <c r="B34" s="2" t="s">
        <v>0</v>
      </c>
      <c r="C34" s="3"/>
      <c r="D34" s="24" t="str">
        <f>D4</f>
        <v>Цена РУБЛЬ шт.</v>
      </c>
      <c r="E34" s="87"/>
      <c r="F34" s="2" t="s">
        <v>0</v>
      </c>
      <c r="G34" s="3"/>
      <c r="H34" s="24" t="str">
        <f>D4</f>
        <v>Цена РУБЛЬ шт.</v>
      </c>
    </row>
    <row r="35" spans="1:8" ht="14" customHeight="1" x14ac:dyDescent="0.2">
      <c r="A35" s="128"/>
      <c r="B35" s="94" t="s">
        <v>74</v>
      </c>
      <c r="C35" s="96" t="s">
        <v>44</v>
      </c>
      <c r="D35" s="143" t="s">
        <v>194</v>
      </c>
      <c r="E35" s="88"/>
      <c r="F35" s="94" t="s">
        <v>77</v>
      </c>
      <c r="G35" s="96" t="s">
        <v>44</v>
      </c>
      <c r="H35" s="143" t="s">
        <v>194</v>
      </c>
    </row>
    <row r="36" spans="1:8" ht="14" customHeight="1" x14ac:dyDescent="0.2">
      <c r="A36" s="128"/>
      <c r="B36" s="95"/>
      <c r="C36" s="97"/>
      <c r="D36" s="101"/>
      <c r="E36" s="88"/>
      <c r="F36" s="95"/>
      <c r="G36" s="97"/>
      <c r="H36" s="101"/>
    </row>
    <row r="37" spans="1:8" ht="14" customHeight="1" x14ac:dyDescent="0.2">
      <c r="A37" s="128"/>
      <c r="B37" s="9" t="s">
        <v>3</v>
      </c>
      <c r="C37" s="10"/>
      <c r="D37" s="101"/>
      <c r="E37" s="88"/>
      <c r="F37" s="9" t="s">
        <v>3</v>
      </c>
      <c r="G37" s="10"/>
      <c r="H37" s="101"/>
    </row>
    <row r="38" spans="1:8" ht="14" customHeight="1" x14ac:dyDescent="0.2">
      <c r="A38" s="128"/>
      <c r="B38" s="9" t="s">
        <v>11</v>
      </c>
      <c r="C38" s="10"/>
      <c r="D38" s="101"/>
      <c r="E38" s="88"/>
      <c r="F38" s="9" t="s">
        <v>11</v>
      </c>
      <c r="G38" s="10"/>
      <c r="H38" s="101"/>
    </row>
    <row r="39" spans="1:8" ht="14" customHeight="1" x14ac:dyDescent="0.2">
      <c r="A39" s="128"/>
      <c r="B39" s="9" t="s">
        <v>6</v>
      </c>
      <c r="C39" s="10"/>
      <c r="D39" s="101"/>
      <c r="E39" s="88"/>
      <c r="F39" s="9" t="s">
        <v>6</v>
      </c>
      <c r="G39" s="10"/>
      <c r="H39" s="101"/>
    </row>
    <row r="40" spans="1:8" ht="14" customHeight="1" x14ac:dyDescent="0.2">
      <c r="A40" s="128"/>
      <c r="B40" s="5" t="s">
        <v>45</v>
      </c>
      <c r="C40" s="6">
        <v>10</v>
      </c>
      <c r="D40" s="101"/>
      <c r="E40" s="88"/>
      <c r="F40" s="5" t="s">
        <v>45</v>
      </c>
      <c r="G40" s="6">
        <v>10</v>
      </c>
      <c r="H40" s="101"/>
    </row>
    <row r="41" spans="1:8" ht="14" customHeight="1" x14ac:dyDescent="0.2">
      <c r="A41" s="128"/>
      <c r="B41" s="13" t="s">
        <v>9</v>
      </c>
      <c r="C41" s="14"/>
      <c r="D41" s="102"/>
      <c r="E41" s="88"/>
      <c r="F41" s="13" t="s">
        <v>9</v>
      </c>
      <c r="G41" s="14"/>
      <c r="H41" s="102"/>
    </row>
    <row r="42" spans="1:8" ht="16" thickBot="1" x14ac:dyDescent="0.25">
      <c r="A42" s="129"/>
      <c r="B42" s="15" t="s">
        <v>10</v>
      </c>
      <c r="C42" s="19">
        <f>SUM(C41:C41)</f>
        <v>0</v>
      </c>
      <c r="D42" s="23">
        <f>C42*D35</f>
        <v>0</v>
      </c>
      <c r="E42" s="90"/>
      <c r="F42" s="15" t="s">
        <v>10</v>
      </c>
      <c r="G42" s="19">
        <f>SUM(G41:G41)</f>
        <v>0</v>
      </c>
      <c r="H42" s="17">
        <f>G42*H35</f>
        <v>0</v>
      </c>
    </row>
    <row r="43" spans="1:8" ht="16" thickBot="1" x14ac:dyDescent="0.25">
      <c r="A43" s="86" t="str">
        <f>A13</f>
        <v>Общий минимальный заказ  на сумму 38500 рублей</v>
      </c>
      <c r="B43" s="86"/>
      <c r="C43" s="86"/>
      <c r="D43" s="86"/>
      <c r="E43" s="86"/>
      <c r="F43" s="86"/>
      <c r="G43" s="86"/>
      <c r="H43" s="86"/>
    </row>
    <row r="44" spans="1:8" ht="25" customHeight="1" x14ac:dyDescent="0.2">
      <c r="A44" s="87"/>
      <c r="B44" s="2" t="s">
        <v>0</v>
      </c>
      <c r="C44" s="3"/>
      <c r="D44" s="24" t="str">
        <f>D4</f>
        <v>Цена РУБЛЬ шт.</v>
      </c>
      <c r="E44" s="91"/>
      <c r="F44" s="2" t="s">
        <v>0</v>
      </c>
      <c r="G44" s="3"/>
      <c r="H44" s="4" t="str">
        <f>D4</f>
        <v>Цена РУБЛЬ шт.</v>
      </c>
    </row>
    <row r="45" spans="1:8" ht="14" customHeight="1" x14ac:dyDescent="0.2">
      <c r="A45" s="88"/>
      <c r="B45" s="94" t="s">
        <v>205</v>
      </c>
      <c r="C45" s="96" t="s">
        <v>44</v>
      </c>
      <c r="D45" s="143" t="s">
        <v>194</v>
      </c>
      <c r="E45" s="92"/>
      <c r="F45" s="94" t="s">
        <v>78</v>
      </c>
      <c r="G45" s="96" t="s">
        <v>44</v>
      </c>
      <c r="H45" s="143" t="s">
        <v>194</v>
      </c>
    </row>
    <row r="46" spans="1:8" ht="14" customHeight="1" x14ac:dyDescent="0.2">
      <c r="A46" s="88"/>
      <c r="B46" s="95"/>
      <c r="C46" s="97"/>
      <c r="D46" s="101"/>
      <c r="E46" s="92"/>
      <c r="F46" s="95"/>
      <c r="G46" s="97"/>
      <c r="H46" s="101"/>
    </row>
    <row r="47" spans="1:8" ht="14" customHeight="1" x14ac:dyDescent="0.2">
      <c r="A47" s="88"/>
      <c r="B47" s="9" t="s">
        <v>3</v>
      </c>
      <c r="C47" s="10"/>
      <c r="D47" s="101"/>
      <c r="E47" s="92"/>
      <c r="F47" s="9" t="s">
        <v>3</v>
      </c>
      <c r="G47" s="10"/>
      <c r="H47" s="101"/>
    </row>
    <row r="48" spans="1:8" ht="14" customHeight="1" x14ac:dyDescent="0.2">
      <c r="A48" s="88"/>
      <c r="B48" s="9" t="s">
        <v>11</v>
      </c>
      <c r="C48" s="10"/>
      <c r="D48" s="101"/>
      <c r="E48" s="92"/>
      <c r="F48" s="9" t="s">
        <v>11</v>
      </c>
      <c r="G48" s="10"/>
      <c r="H48" s="101"/>
    </row>
    <row r="49" spans="1:8" ht="14" customHeight="1" x14ac:dyDescent="0.2">
      <c r="A49" s="88"/>
      <c r="B49" s="9" t="s">
        <v>6</v>
      </c>
      <c r="C49" s="10"/>
      <c r="D49" s="101"/>
      <c r="E49" s="92"/>
      <c r="F49" s="9" t="s">
        <v>6</v>
      </c>
      <c r="G49" s="10"/>
      <c r="H49" s="101"/>
    </row>
    <row r="50" spans="1:8" ht="14" customHeight="1" x14ac:dyDescent="0.2">
      <c r="A50" s="88"/>
      <c r="B50" s="5" t="s">
        <v>45</v>
      </c>
      <c r="C50" s="6">
        <v>10</v>
      </c>
      <c r="D50" s="101"/>
      <c r="E50" s="92"/>
      <c r="F50" s="5" t="s">
        <v>45</v>
      </c>
      <c r="G50" s="6">
        <v>10</v>
      </c>
      <c r="H50" s="101"/>
    </row>
    <row r="51" spans="1:8" ht="14" customHeight="1" x14ac:dyDescent="0.2">
      <c r="A51" s="89"/>
      <c r="B51" s="13" t="s">
        <v>9</v>
      </c>
      <c r="C51" s="14"/>
      <c r="D51" s="102"/>
      <c r="E51" s="92"/>
      <c r="F51" s="13" t="s">
        <v>9</v>
      </c>
      <c r="G51" s="14"/>
      <c r="H51" s="102"/>
    </row>
    <row r="52" spans="1:8" ht="16" thickBot="1" x14ac:dyDescent="0.25">
      <c r="A52" s="90"/>
      <c r="B52" s="15" t="s">
        <v>10</v>
      </c>
      <c r="C52" s="19">
        <f>SUM(C51:C51)</f>
        <v>0</v>
      </c>
      <c r="D52" s="17">
        <f>C52*D45</f>
        <v>0</v>
      </c>
      <c r="E52" s="93"/>
      <c r="F52" s="15" t="s">
        <v>10</v>
      </c>
      <c r="G52" s="19">
        <f>SUM(G51:G51)</f>
        <v>0</v>
      </c>
      <c r="H52" s="17">
        <f>G52*H45</f>
        <v>0</v>
      </c>
    </row>
    <row r="53" spans="1:8" ht="16" thickBot="1" x14ac:dyDescent="0.25">
      <c r="A53" s="86" t="str">
        <f>A13</f>
        <v>Общий минимальный заказ  на сумму 38500 рублей</v>
      </c>
      <c r="B53" s="86"/>
      <c r="C53" s="86"/>
      <c r="D53" s="86"/>
      <c r="E53" s="86"/>
      <c r="F53" s="86"/>
      <c r="G53" s="86"/>
      <c r="H53" s="86"/>
    </row>
    <row r="54" spans="1:8" ht="26" customHeight="1" x14ac:dyDescent="0.2">
      <c r="A54" s="87"/>
      <c r="B54" s="2" t="s">
        <v>0</v>
      </c>
      <c r="C54" s="3"/>
      <c r="D54" s="24" t="str">
        <f>D4</f>
        <v>Цена РУБЛЬ шт.</v>
      </c>
      <c r="E54" s="87"/>
      <c r="F54" s="2" t="s">
        <v>12</v>
      </c>
      <c r="G54" s="3"/>
      <c r="H54" s="4" t="str">
        <f>D4</f>
        <v>Цена РУБЛЬ шт.</v>
      </c>
    </row>
    <row r="55" spans="1:8" x14ac:dyDescent="0.2">
      <c r="A55" s="88"/>
      <c r="B55" s="94" t="s">
        <v>75</v>
      </c>
      <c r="C55" s="96" t="s">
        <v>44</v>
      </c>
      <c r="D55" s="143" t="s">
        <v>194</v>
      </c>
      <c r="E55" s="88"/>
      <c r="F55" s="94" t="s">
        <v>76</v>
      </c>
      <c r="G55" s="96" t="s">
        <v>44</v>
      </c>
      <c r="H55" s="143" t="s">
        <v>194</v>
      </c>
    </row>
    <row r="56" spans="1:8" x14ac:dyDescent="0.2">
      <c r="A56" s="88"/>
      <c r="B56" s="95"/>
      <c r="C56" s="97"/>
      <c r="D56" s="101"/>
      <c r="E56" s="88"/>
      <c r="F56" s="95"/>
      <c r="G56" s="97"/>
      <c r="H56" s="101"/>
    </row>
    <row r="57" spans="1:8" x14ac:dyDescent="0.2">
      <c r="A57" s="88"/>
      <c r="B57" s="9" t="s">
        <v>3</v>
      </c>
      <c r="C57" s="10"/>
      <c r="D57" s="101"/>
      <c r="E57" s="88"/>
      <c r="F57" s="9" t="s">
        <v>3</v>
      </c>
      <c r="G57" s="10"/>
      <c r="H57" s="101"/>
    </row>
    <row r="58" spans="1:8" x14ac:dyDescent="0.2">
      <c r="A58" s="88"/>
      <c r="B58" s="9" t="s">
        <v>11</v>
      </c>
      <c r="C58" s="10"/>
      <c r="D58" s="101"/>
      <c r="E58" s="88"/>
      <c r="F58" s="9" t="s">
        <v>11</v>
      </c>
      <c r="G58" s="10"/>
      <c r="H58" s="101"/>
    </row>
    <row r="59" spans="1:8" x14ac:dyDescent="0.2">
      <c r="A59" s="88"/>
      <c r="B59" s="9" t="s">
        <v>6</v>
      </c>
      <c r="C59" s="10"/>
      <c r="D59" s="101"/>
      <c r="E59" s="88"/>
      <c r="F59" s="9" t="s">
        <v>6</v>
      </c>
      <c r="G59" s="10"/>
      <c r="H59" s="101"/>
    </row>
    <row r="60" spans="1:8" x14ac:dyDescent="0.2">
      <c r="A60" s="88"/>
      <c r="B60" s="5" t="s">
        <v>45</v>
      </c>
      <c r="C60" s="6">
        <v>10</v>
      </c>
      <c r="D60" s="101"/>
      <c r="E60" s="88"/>
      <c r="F60" s="5" t="s">
        <v>45</v>
      </c>
      <c r="G60" s="6">
        <v>10</v>
      </c>
      <c r="H60" s="101"/>
    </row>
    <row r="61" spans="1:8" x14ac:dyDescent="0.2">
      <c r="A61" s="88"/>
      <c r="B61" s="13" t="s">
        <v>9</v>
      </c>
      <c r="C61" s="14"/>
      <c r="D61" s="102"/>
      <c r="E61" s="88"/>
      <c r="F61" s="13" t="s">
        <v>9</v>
      </c>
      <c r="G61" s="14"/>
      <c r="H61" s="102"/>
    </row>
    <row r="62" spans="1:8" ht="16" thickBot="1" x14ac:dyDescent="0.25">
      <c r="A62" s="122"/>
      <c r="B62" s="15" t="s">
        <v>10</v>
      </c>
      <c r="C62" s="19">
        <f>SUM(C61:C61)</f>
        <v>0</v>
      </c>
      <c r="D62" s="17">
        <f>C62*D55</f>
        <v>0</v>
      </c>
      <c r="E62" s="122"/>
      <c r="F62" s="15" t="s">
        <v>10</v>
      </c>
      <c r="G62" s="19">
        <f>SUM(G61:G61)</f>
        <v>0</v>
      </c>
      <c r="H62" s="17">
        <f>G62*H55</f>
        <v>0</v>
      </c>
    </row>
    <row r="63" spans="1:8" ht="16" thickBot="1" x14ac:dyDescent="0.25">
      <c r="A63" s="86" t="str">
        <f>A13</f>
        <v>Общий минимальный заказ  на сумму 38500 рублей</v>
      </c>
      <c r="B63" s="86"/>
      <c r="C63" s="86"/>
      <c r="D63" s="86"/>
      <c r="E63" s="86"/>
      <c r="F63" s="86"/>
      <c r="G63" s="86"/>
      <c r="H63" s="86"/>
    </row>
    <row r="64" spans="1:8" ht="16" thickBot="1" x14ac:dyDescent="0.25">
      <c r="A64" s="25"/>
      <c r="B64" s="26"/>
      <c r="C64" s="27"/>
      <c r="D64" s="28"/>
      <c r="E64" s="25"/>
      <c r="F64" s="26"/>
      <c r="G64" s="27"/>
      <c r="H64" s="28"/>
    </row>
    <row r="65" spans="1:8" ht="16" thickBot="1" x14ac:dyDescent="0.25">
      <c r="A65" s="71" t="s">
        <v>84</v>
      </c>
      <c r="B65" s="72"/>
      <c r="C65" s="72"/>
      <c r="D65" s="72"/>
      <c r="E65" s="73"/>
      <c r="F65" s="29" t="s">
        <v>24</v>
      </c>
      <c r="G65" s="80" t="s">
        <v>189</v>
      </c>
      <c r="H65" s="81"/>
    </row>
    <row r="66" spans="1:8" x14ac:dyDescent="0.2">
      <c r="A66" s="74"/>
      <c r="B66" s="75"/>
      <c r="C66" s="75"/>
      <c r="D66" s="75"/>
      <c r="E66" s="76"/>
      <c r="F66" s="69">
        <f>C12+G12+C22+G22+C32+G32+C42+G42+C52+G52+C62+G62</f>
        <v>0</v>
      </c>
      <c r="G66" s="82">
        <f>D12+H12+D22+H22+D32+H32+D42+H42+D52+H52+D62+H62</f>
        <v>0</v>
      </c>
      <c r="H66" s="83"/>
    </row>
    <row r="67" spans="1:8" ht="16" thickBot="1" x14ac:dyDescent="0.25">
      <c r="A67" s="77"/>
      <c r="B67" s="78"/>
      <c r="C67" s="78"/>
      <c r="D67" s="78"/>
      <c r="E67" s="79"/>
      <c r="F67" s="70"/>
      <c r="G67" s="84"/>
      <c r="H67" s="85"/>
    </row>
  </sheetData>
  <sheetProtection password="F17D" sheet="1" objects="1" scenarios="1"/>
  <mergeCells count="61">
    <mergeCell ref="A1:H1"/>
    <mergeCell ref="A43:H43"/>
    <mergeCell ref="A63:H63"/>
    <mergeCell ref="A44:A52"/>
    <mergeCell ref="E44:E52"/>
    <mergeCell ref="B45:B46"/>
    <mergeCell ref="C45:C46"/>
    <mergeCell ref="F45:F46"/>
    <mergeCell ref="G45:G46"/>
    <mergeCell ref="D45:D51"/>
    <mergeCell ref="H45:H51"/>
    <mergeCell ref="D55:D61"/>
    <mergeCell ref="H55:H61"/>
    <mergeCell ref="A53:H53"/>
    <mergeCell ref="A54:A62"/>
    <mergeCell ref="E54:E62"/>
    <mergeCell ref="B55:B56"/>
    <mergeCell ref="C55:C56"/>
    <mergeCell ref="F55:F56"/>
    <mergeCell ref="G55:G56"/>
    <mergeCell ref="A65:E67"/>
    <mergeCell ref="G65:H65"/>
    <mergeCell ref="F66:F67"/>
    <mergeCell ref="G66:H67"/>
    <mergeCell ref="A33:H33"/>
    <mergeCell ref="A34:A42"/>
    <mergeCell ref="E34:E42"/>
    <mergeCell ref="B35:B36"/>
    <mergeCell ref="C35:C36"/>
    <mergeCell ref="F35:F36"/>
    <mergeCell ref="G35:G36"/>
    <mergeCell ref="D35:D41"/>
    <mergeCell ref="H35:H41"/>
    <mergeCell ref="A13:H13"/>
    <mergeCell ref="A14:A22"/>
    <mergeCell ref="E14:E22"/>
    <mergeCell ref="B15:B16"/>
    <mergeCell ref="C15:C16"/>
    <mergeCell ref="F15:F16"/>
    <mergeCell ref="G15:G16"/>
    <mergeCell ref="D15:D21"/>
    <mergeCell ref="H15:H21"/>
    <mergeCell ref="A23:H23"/>
    <mergeCell ref="A24:A32"/>
    <mergeCell ref="E24:E32"/>
    <mergeCell ref="B25:B26"/>
    <mergeCell ref="C25:C26"/>
    <mergeCell ref="F25:F26"/>
    <mergeCell ref="G25:G26"/>
    <mergeCell ref="D25:D31"/>
    <mergeCell ref="H25:H31"/>
    <mergeCell ref="A2:H2"/>
    <mergeCell ref="A3:G3"/>
    <mergeCell ref="A4:A12"/>
    <mergeCell ref="E4:E12"/>
    <mergeCell ref="B5:B6"/>
    <mergeCell ref="C5:C6"/>
    <mergeCell ref="F5:F6"/>
    <mergeCell ref="G5:G6"/>
    <mergeCell ref="D5:D11"/>
    <mergeCell ref="H5:H11"/>
  </mergeCells>
  <conditionalFormatting sqref="A2:H2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horizontalDpi="360" verticalDpi="36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/>
  </sheetViews>
  <sheetFormatPr baseColWidth="10" defaultColWidth="8.83203125" defaultRowHeight="15" x14ac:dyDescent="0.2"/>
  <cols>
    <col min="1" max="1" width="42.1640625" customWidth="1"/>
    <col min="2" max="2" width="42.5" customWidth="1"/>
  </cols>
  <sheetData>
    <row r="1" spans="1:4" ht="93.75" customHeight="1" thickBot="1" x14ac:dyDescent="0.25">
      <c r="A1" s="39"/>
      <c r="B1" s="152" t="s">
        <v>195</v>
      </c>
      <c r="C1" s="153"/>
      <c r="D1" s="154"/>
    </row>
    <row r="2" spans="1:4" ht="16" x14ac:dyDescent="0.2">
      <c r="A2" s="40"/>
      <c r="B2" s="40"/>
      <c r="C2" s="40"/>
      <c r="D2" s="40"/>
    </row>
    <row r="3" spans="1:4" ht="22" thickBot="1" x14ac:dyDescent="0.25">
      <c r="A3" s="155" t="s">
        <v>103</v>
      </c>
      <c r="B3" s="155"/>
      <c r="C3" s="155"/>
      <c r="D3" s="155"/>
    </row>
    <row r="4" spans="1:4" ht="31" thickBot="1" x14ac:dyDescent="0.25">
      <c r="A4" s="29" t="s">
        <v>104</v>
      </c>
      <c r="B4" s="156"/>
      <c r="C4" s="156"/>
      <c r="D4" s="157"/>
    </row>
    <row r="5" spans="1:4" x14ac:dyDescent="0.2">
      <c r="A5" s="41" t="s">
        <v>105</v>
      </c>
      <c r="B5" s="158" t="s">
        <v>196</v>
      </c>
      <c r="C5" s="159"/>
      <c r="D5" s="160"/>
    </row>
    <row r="6" spans="1:4" x14ac:dyDescent="0.2">
      <c r="A6" s="51" t="s">
        <v>127</v>
      </c>
      <c r="B6" s="163">
        <f>'НОВИНКИ!!'!G73</f>
        <v>0</v>
      </c>
      <c r="C6" s="164"/>
      <c r="D6" s="165"/>
    </row>
    <row r="7" spans="1:4" ht="16" x14ac:dyDescent="0.2">
      <c r="A7" s="42" t="s">
        <v>106</v>
      </c>
      <c r="B7" s="146">
        <f>'3D FACE PLUS и игр. 17см'!G174</f>
        <v>0</v>
      </c>
      <c r="C7" s="161"/>
      <c r="D7" s="162"/>
    </row>
    <row r="8" spans="1:4" ht="16" x14ac:dyDescent="0.2">
      <c r="A8" s="42" t="s">
        <v>99</v>
      </c>
      <c r="B8" s="146">
        <f>'Игр.12 и13 см'!G95</f>
        <v>0</v>
      </c>
      <c r="C8" s="147"/>
      <c r="D8" s="148"/>
    </row>
    <row r="9" spans="1:4" ht="16" x14ac:dyDescent="0.2">
      <c r="A9" s="42" t="s">
        <v>100</v>
      </c>
      <c r="B9" s="146">
        <f>'Пары 15-30 см'!G75</f>
        <v>0</v>
      </c>
      <c r="C9" s="147"/>
      <c r="D9" s="148"/>
    </row>
    <row r="10" spans="1:4" ht="16" x14ac:dyDescent="0.2">
      <c r="A10" s="45" t="s">
        <v>113</v>
      </c>
      <c r="B10" s="146">
        <f>'В авто_карандашницы_Angry Bird '!G135</f>
        <v>0</v>
      </c>
      <c r="C10" s="147"/>
      <c r="D10" s="148"/>
    </row>
    <row r="11" spans="1:4" ht="16" x14ac:dyDescent="0.2">
      <c r="A11" s="43" t="s">
        <v>107</v>
      </c>
      <c r="B11" s="146">
        <f>'Фоторамки и брелоки'!G66</f>
        <v>0</v>
      </c>
      <c r="C11" s="147"/>
      <c r="D11" s="148"/>
    </row>
    <row r="12" spans="1:4" ht="17" thickBot="1" x14ac:dyDescent="0.25">
      <c r="A12" s="44" t="s">
        <v>199</v>
      </c>
      <c r="B12" s="149">
        <f>SUM(B6:D11)</f>
        <v>0</v>
      </c>
      <c r="C12" s="150"/>
      <c r="D12" s="151"/>
    </row>
  </sheetData>
  <mergeCells count="11">
    <mergeCell ref="B9:D9"/>
    <mergeCell ref="B10:D10"/>
    <mergeCell ref="B11:D11"/>
    <mergeCell ref="B12:D12"/>
    <mergeCell ref="B1:D1"/>
    <mergeCell ref="A3:D3"/>
    <mergeCell ref="B4:D4"/>
    <mergeCell ref="B5:D5"/>
    <mergeCell ref="B7:D7"/>
    <mergeCell ref="B8:D8"/>
    <mergeCell ref="B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как работать</vt:lpstr>
      <vt:lpstr>НОВИНКИ!!</vt:lpstr>
      <vt:lpstr>3D FACE PLUS и игр. 17см</vt:lpstr>
      <vt:lpstr>Игр.12 и13 см</vt:lpstr>
      <vt:lpstr>Пары 15-30 см</vt:lpstr>
      <vt:lpstr>В авто_карандашницы_Angry Bird </vt:lpstr>
      <vt:lpstr>Фоторамки и брелоки</vt:lpstr>
      <vt:lpstr>общий счет</vt:lpstr>
    </vt:vector>
  </TitlesOfParts>
  <Company>Krokoz™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фыгы</dc:creator>
  <cp:lastModifiedBy>пользователь Microsoft Office</cp:lastModifiedBy>
  <dcterms:created xsi:type="dcterms:W3CDTF">2014-10-05T09:53:13Z</dcterms:created>
  <dcterms:modified xsi:type="dcterms:W3CDTF">2017-12-20T15:28:28Z</dcterms:modified>
</cp:coreProperties>
</file>