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915"/>
  <workbookPr autoCompressPictures="0"/>
  <bookViews>
    <workbookView xWindow="480" yWindow="560" windowWidth="22840" windowHeight="14700"/>
  </bookViews>
  <sheets>
    <sheet name="как работать" sheetId="3" r:id="rId1"/>
    <sheet name="кружки и тарелки" sheetId="1" r:id="rId2"/>
    <sheet name="другая  керамика " sheetId="2" r:id="rId3"/>
    <sheet name="общий счет" sheetId="4" r:id="rId4"/>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98" i="2" l="1"/>
  <c r="D98" i="2"/>
  <c r="H89" i="2"/>
  <c r="D89" i="2"/>
  <c r="H80" i="2"/>
  <c r="D80" i="2"/>
  <c r="G102" i="2"/>
  <c r="C102" i="2"/>
  <c r="G93" i="2"/>
  <c r="C93" i="2"/>
  <c r="G84" i="2"/>
  <c r="C84" i="2"/>
  <c r="H82" i="2"/>
  <c r="H83" i="2"/>
  <c r="H84" i="2"/>
  <c r="D82" i="2"/>
  <c r="D83" i="2"/>
  <c r="D84" i="2"/>
  <c r="C207" i="2"/>
  <c r="G207" i="2"/>
  <c r="H554" i="1"/>
  <c r="H553" i="1"/>
  <c r="H118" i="1"/>
  <c r="G123" i="1"/>
  <c r="H120" i="1"/>
  <c r="H122" i="1"/>
  <c r="H123" i="1"/>
  <c r="G270" i="2"/>
  <c r="C270" i="2"/>
  <c r="H266" i="2"/>
  <c r="H268" i="2"/>
  <c r="H269" i="2"/>
  <c r="H270" i="2"/>
  <c r="D266" i="2"/>
  <c r="D268" i="2"/>
  <c r="D269" i="2"/>
  <c r="D270" i="2"/>
  <c r="G261" i="2"/>
  <c r="C261" i="2"/>
  <c r="H257" i="2"/>
  <c r="H259" i="2"/>
  <c r="H260" i="2"/>
  <c r="H261" i="2"/>
  <c r="D257" i="2"/>
  <c r="D259" i="2"/>
  <c r="D260" i="2"/>
  <c r="D261" i="2"/>
  <c r="G252" i="2"/>
  <c r="C252" i="2"/>
  <c r="H248" i="2"/>
  <c r="H250" i="2"/>
  <c r="H251" i="2"/>
  <c r="H252" i="2"/>
  <c r="D248" i="2"/>
  <c r="D250" i="2"/>
  <c r="D251" i="2"/>
  <c r="D252" i="2"/>
  <c r="G243" i="2"/>
  <c r="C243" i="2"/>
  <c r="H239" i="2"/>
  <c r="H241" i="2"/>
  <c r="H242" i="2"/>
  <c r="H243" i="2"/>
  <c r="D239" i="2"/>
  <c r="D241" i="2"/>
  <c r="D242" i="2"/>
  <c r="D243" i="2"/>
  <c r="G234" i="2"/>
  <c r="C234" i="2"/>
  <c r="H230" i="2"/>
  <c r="H232" i="2"/>
  <c r="H233" i="2"/>
  <c r="H234" i="2"/>
  <c r="D230" i="2"/>
  <c r="D232" i="2"/>
  <c r="D233" i="2"/>
  <c r="D234" i="2"/>
  <c r="G225" i="2"/>
  <c r="C225" i="2"/>
  <c r="H221" i="2"/>
  <c r="H223" i="2"/>
  <c r="H224" i="2"/>
  <c r="H225" i="2"/>
  <c r="D221" i="2"/>
  <c r="G216" i="2"/>
  <c r="C216" i="2"/>
  <c r="H212" i="2"/>
  <c r="H214" i="2"/>
  <c r="H215" i="2"/>
  <c r="H216" i="2"/>
  <c r="D212" i="2"/>
  <c r="D214" i="2"/>
  <c r="D215" i="2"/>
  <c r="D216" i="2"/>
  <c r="H197" i="2"/>
  <c r="H199" i="2"/>
  <c r="D197" i="2"/>
  <c r="D199" i="2"/>
  <c r="G192" i="2"/>
  <c r="C192" i="2"/>
  <c r="H188" i="2"/>
  <c r="H190" i="2"/>
  <c r="H191" i="2"/>
  <c r="H192" i="2"/>
  <c r="D188" i="2"/>
  <c r="D190" i="2"/>
  <c r="D191" i="2"/>
  <c r="D192" i="2"/>
  <c r="G183" i="2"/>
  <c r="C183" i="2"/>
  <c r="H179" i="2"/>
  <c r="H181" i="2"/>
  <c r="H182" i="2"/>
  <c r="H183" i="2"/>
  <c r="D179" i="2"/>
  <c r="D181" i="2"/>
  <c r="D182" i="2"/>
  <c r="D183" i="2"/>
  <c r="G174" i="2"/>
  <c r="C174" i="2"/>
  <c r="H170" i="2"/>
  <c r="H172" i="2"/>
  <c r="H173" i="2"/>
  <c r="H174" i="2"/>
  <c r="D170" i="2"/>
  <c r="D172" i="2"/>
  <c r="D173" i="2"/>
  <c r="D174" i="2"/>
  <c r="G165" i="2"/>
  <c r="C165" i="2"/>
  <c r="H161" i="2"/>
  <c r="H163" i="2"/>
  <c r="H164" i="2"/>
  <c r="H165" i="2"/>
  <c r="D161" i="2"/>
  <c r="D163" i="2"/>
  <c r="D164" i="2"/>
  <c r="D165" i="2"/>
  <c r="G156" i="2"/>
  <c r="C156" i="2"/>
  <c r="H152" i="2"/>
  <c r="H154" i="2"/>
  <c r="H155" i="2"/>
  <c r="H156" i="2"/>
  <c r="D152" i="2"/>
  <c r="D154" i="2"/>
  <c r="D155" i="2"/>
  <c r="D156" i="2"/>
  <c r="G147" i="2"/>
  <c r="C147" i="2"/>
  <c r="H143" i="2"/>
  <c r="H145" i="2"/>
  <c r="H146" i="2"/>
  <c r="H147" i="2"/>
  <c r="D143" i="2"/>
  <c r="D145" i="2"/>
  <c r="D146" i="2"/>
  <c r="D147" i="2"/>
  <c r="G138" i="2"/>
  <c r="C138" i="2"/>
  <c r="H134" i="2"/>
  <c r="H136" i="2"/>
  <c r="H137" i="2"/>
  <c r="H138" i="2"/>
  <c r="D134" i="2"/>
  <c r="D136" i="2"/>
  <c r="D137" i="2"/>
  <c r="D138" i="2"/>
  <c r="G129" i="2"/>
  <c r="C129" i="2"/>
  <c r="H125" i="2"/>
  <c r="H127" i="2"/>
  <c r="H128" i="2"/>
  <c r="H129" i="2"/>
  <c r="D125" i="2"/>
  <c r="D127" i="2"/>
  <c r="D128" i="2"/>
  <c r="D129" i="2"/>
  <c r="G120" i="2"/>
  <c r="C120" i="2"/>
  <c r="H116" i="2"/>
  <c r="H118" i="2"/>
  <c r="H119" i="2"/>
  <c r="H120" i="2"/>
  <c r="D116" i="2"/>
  <c r="D118" i="2"/>
  <c r="D119" i="2"/>
  <c r="D120" i="2"/>
  <c r="G111" i="2"/>
  <c r="C111" i="2"/>
  <c r="H107" i="2"/>
  <c r="H109" i="2"/>
  <c r="H110" i="2"/>
  <c r="H111" i="2"/>
  <c r="D107" i="2"/>
  <c r="D109" i="2"/>
  <c r="D110" i="2"/>
  <c r="D111" i="2"/>
  <c r="G75" i="2"/>
  <c r="C75" i="2"/>
  <c r="H71" i="2"/>
  <c r="H73" i="2"/>
  <c r="H74" i="2"/>
  <c r="H75" i="2"/>
  <c r="D71" i="2"/>
  <c r="D73" i="2"/>
  <c r="D74" i="2"/>
  <c r="D75" i="2"/>
  <c r="G66" i="2"/>
  <c r="C66" i="2"/>
  <c r="H62" i="2"/>
  <c r="H64" i="2"/>
  <c r="H65" i="2"/>
  <c r="H66" i="2"/>
  <c r="D62" i="2"/>
  <c r="D64" i="2"/>
  <c r="D65" i="2"/>
  <c r="D66" i="2"/>
  <c r="G57" i="2"/>
  <c r="C57" i="2"/>
  <c r="H53" i="2"/>
  <c r="H55" i="2"/>
  <c r="H56" i="2"/>
  <c r="H57" i="2"/>
  <c r="D53" i="2"/>
  <c r="D55" i="2"/>
  <c r="D56" i="2"/>
  <c r="D57" i="2"/>
  <c r="G48" i="2"/>
  <c r="C48" i="2"/>
  <c r="H44" i="2"/>
  <c r="H46" i="2"/>
  <c r="H47" i="2"/>
  <c r="H48" i="2"/>
  <c r="D44" i="2"/>
  <c r="D46" i="2"/>
  <c r="D47" i="2"/>
  <c r="D48" i="2"/>
  <c r="G39" i="2"/>
  <c r="C39" i="2"/>
  <c r="H35" i="2"/>
  <c r="H37" i="2"/>
  <c r="H38" i="2"/>
  <c r="H39" i="2"/>
  <c r="D35" i="2"/>
  <c r="D37" i="2"/>
  <c r="D38" i="2"/>
  <c r="D39" i="2"/>
  <c r="G30" i="2"/>
  <c r="C30" i="2"/>
  <c r="H26" i="2"/>
  <c r="H28" i="2"/>
  <c r="H29" i="2"/>
  <c r="H30" i="2"/>
  <c r="D26" i="2"/>
  <c r="D28" i="2"/>
  <c r="D29" i="2"/>
  <c r="D30" i="2"/>
  <c r="G21" i="2"/>
  <c r="C21" i="2"/>
  <c r="H16" i="2"/>
  <c r="H18" i="2"/>
  <c r="H19" i="2"/>
  <c r="H21" i="2"/>
  <c r="D16" i="2"/>
  <c r="D18" i="2"/>
  <c r="D19" i="2"/>
  <c r="D21" i="2"/>
  <c r="G11" i="2"/>
  <c r="C11" i="2"/>
  <c r="H7" i="2"/>
  <c r="H9" i="2"/>
  <c r="H10" i="2"/>
  <c r="H11" i="2"/>
  <c r="D7" i="2"/>
  <c r="D9" i="2"/>
  <c r="D10" i="2"/>
  <c r="D11" i="2"/>
  <c r="H158" i="1"/>
  <c r="H160" i="1"/>
  <c r="H162" i="1"/>
  <c r="H163" i="1"/>
  <c r="G163" i="1"/>
  <c r="D158" i="1"/>
  <c r="H148" i="1"/>
  <c r="H150" i="1"/>
  <c r="H152" i="1"/>
  <c r="H153" i="1"/>
  <c r="G153" i="1"/>
  <c r="C163" i="1"/>
  <c r="H138" i="1"/>
  <c r="H140" i="1"/>
  <c r="H142" i="1"/>
  <c r="H143" i="1"/>
  <c r="G143" i="1"/>
  <c r="D223" i="2"/>
  <c r="D224" i="2"/>
  <c r="D225" i="2"/>
  <c r="F273" i="2"/>
  <c r="H200" i="2"/>
  <c r="H203" i="2"/>
  <c r="H202" i="2"/>
  <c r="H201" i="2"/>
  <c r="H91" i="2"/>
  <c r="H92" i="2"/>
  <c r="H93" i="2"/>
  <c r="D91" i="2"/>
  <c r="D92" i="2"/>
  <c r="D93" i="2"/>
  <c r="H100" i="2"/>
  <c r="H101" i="2"/>
  <c r="H102" i="2"/>
  <c r="D100" i="2"/>
  <c r="D101" i="2"/>
  <c r="D102" i="2"/>
  <c r="D203" i="2"/>
  <c r="D206" i="2"/>
  <c r="D202" i="2"/>
  <c r="D205" i="2"/>
  <c r="D201" i="2"/>
  <c r="D204" i="2"/>
  <c r="D200" i="2"/>
  <c r="G515" i="1"/>
  <c r="C515" i="1"/>
  <c r="G525" i="1"/>
  <c r="C525" i="1"/>
  <c r="G535" i="1"/>
  <c r="C535" i="1"/>
  <c r="G545" i="1"/>
  <c r="C545" i="1"/>
  <c r="G505" i="1"/>
  <c r="C505" i="1"/>
  <c r="H487" i="1"/>
  <c r="D487" i="1"/>
  <c r="H477" i="1"/>
  <c r="G472" i="1"/>
  <c r="C472" i="1"/>
  <c r="H456" i="1"/>
  <c r="H458" i="1"/>
  <c r="D456" i="1"/>
  <c r="D458" i="1"/>
  <c r="H445" i="1"/>
  <c r="H447" i="1"/>
  <c r="H450" i="1"/>
  <c r="H451" i="1"/>
  <c r="C440" i="1"/>
  <c r="H434" i="1"/>
  <c r="H419" i="1"/>
  <c r="H392" i="1"/>
  <c r="D392" i="1"/>
  <c r="G387" i="1"/>
  <c r="H378" i="1"/>
  <c r="H319" i="1"/>
  <c r="D319" i="1"/>
  <c r="G314" i="1"/>
  <c r="C314" i="1"/>
  <c r="H300" i="1"/>
  <c r="G293" i="1"/>
  <c r="C293" i="1"/>
  <c r="G283" i="1"/>
  <c r="C283" i="1"/>
  <c r="G273" i="1"/>
  <c r="C273" i="1"/>
  <c r="C263" i="1"/>
  <c r="G263" i="1"/>
  <c r="H258" i="1"/>
  <c r="D258" i="1"/>
  <c r="G253" i="1"/>
  <c r="C253" i="1"/>
  <c r="D248" i="1"/>
  <c r="G243" i="1"/>
  <c r="C243" i="1"/>
  <c r="G233" i="1"/>
  <c r="C233" i="1"/>
  <c r="G223" i="1"/>
  <c r="C223" i="1"/>
  <c r="H218" i="1"/>
  <c r="D218" i="1"/>
  <c r="G213" i="1"/>
  <c r="C213" i="1"/>
  <c r="H208" i="1"/>
  <c r="G203" i="1"/>
  <c r="C203" i="1"/>
  <c r="H198" i="1"/>
  <c r="H200" i="1"/>
  <c r="H202" i="1"/>
  <c r="H203" i="1"/>
  <c r="D198" i="1"/>
  <c r="G193" i="1"/>
  <c r="C193" i="1"/>
  <c r="D188" i="1"/>
  <c r="G183" i="1"/>
  <c r="C183" i="1"/>
  <c r="H178" i="1"/>
  <c r="G173" i="1"/>
  <c r="C173" i="1"/>
  <c r="C153" i="1"/>
  <c r="C143" i="1"/>
  <c r="D138" i="1"/>
  <c r="G133" i="1"/>
  <c r="C133" i="1"/>
  <c r="H128" i="1"/>
  <c r="H130" i="1"/>
  <c r="H132" i="1"/>
  <c r="H133" i="1"/>
  <c r="C123" i="1"/>
  <c r="G113" i="1"/>
  <c r="C113" i="1"/>
  <c r="G23" i="1"/>
  <c r="C23" i="1"/>
  <c r="G33" i="1"/>
  <c r="C33" i="1"/>
  <c r="G43" i="1"/>
  <c r="C43" i="1"/>
  <c r="C53" i="1"/>
  <c r="G63" i="1"/>
  <c r="C63" i="1"/>
  <c r="C73" i="1"/>
  <c r="G83" i="1"/>
  <c r="C93" i="1"/>
  <c r="G103" i="1"/>
  <c r="C103" i="1"/>
  <c r="H108" i="1"/>
  <c r="H110" i="1"/>
  <c r="D108" i="1"/>
  <c r="D110" i="1"/>
  <c r="H98" i="1"/>
  <c r="D88" i="1"/>
  <c r="C83" i="1"/>
  <c r="D68" i="1"/>
  <c r="D58" i="1"/>
  <c r="G13" i="1"/>
  <c r="C13" i="1"/>
  <c r="G482" i="1"/>
  <c r="H479" i="1"/>
  <c r="H481" i="1"/>
  <c r="H482" i="1"/>
  <c r="C492" i="1"/>
  <c r="G492" i="1"/>
  <c r="D190" i="1"/>
  <c r="D192" i="1"/>
  <c r="D193" i="1"/>
  <c r="C462" i="1"/>
  <c r="G451" i="1"/>
  <c r="G462" i="1"/>
  <c r="H207" i="2"/>
  <c r="D207" i="2"/>
  <c r="G273" i="2"/>
  <c r="D461" i="1"/>
  <c r="D460" i="1"/>
  <c r="H460" i="1"/>
  <c r="H461" i="1"/>
  <c r="H112" i="1"/>
  <c r="H113" i="1"/>
  <c r="D112" i="1"/>
  <c r="D113" i="1"/>
  <c r="G440" i="1"/>
  <c r="H436" i="1"/>
  <c r="G429" i="1"/>
  <c r="H421" i="1"/>
  <c r="H380" i="1"/>
  <c r="H383" i="1"/>
  <c r="G399" i="1"/>
  <c r="H394" i="1"/>
  <c r="C399" i="1"/>
  <c r="D394" i="1"/>
  <c r="H260" i="1"/>
  <c r="H262" i="1"/>
  <c r="H263" i="1"/>
  <c r="D250" i="1"/>
  <c r="D252" i="1"/>
  <c r="D253" i="1"/>
  <c r="H210" i="1"/>
  <c r="H212" i="1"/>
  <c r="H213" i="1"/>
  <c r="B8" i="4"/>
  <c r="D462" i="1"/>
  <c r="H462" i="1"/>
  <c r="H439" i="1"/>
  <c r="H438" i="1"/>
  <c r="H426" i="1"/>
  <c r="H423" i="1"/>
  <c r="H425" i="1"/>
  <c r="H428" i="1"/>
  <c r="H424" i="1"/>
  <c r="H427" i="1"/>
  <c r="H382" i="1"/>
  <c r="H387" i="1"/>
  <c r="H398" i="1"/>
  <c r="H397" i="1"/>
  <c r="H396" i="1"/>
  <c r="D398" i="1"/>
  <c r="D397" i="1"/>
  <c r="D396" i="1"/>
  <c r="H180" i="1"/>
  <c r="H182" i="1"/>
  <c r="H183" i="1"/>
  <c r="H100" i="1"/>
  <c r="H102" i="1"/>
  <c r="H103" i="1"/>
  <c r="D90" i="1"/>
  <c r="D92" i="1"/>
  <c r="D93" i="1"/>
  <c r="D60" i="1"/>
  <c r="D62" i="1"/>
  <c r="D63" i="1"/>
  <c r="H302" i="1"/>
  <c r="C333" i="1"/>
  <c r="G333" i="1"/>
  <c r="H440" i="1"/>
  <c r="H399" i="1"/>
  <c r="H429" i="1"/>
  <c r="D399" i="1"/>
  <c r="H311" i="1"/>
  <c r="H307" i="1"/>
  <c r="H310" i="1"/>
  <c r="H306" i="1"/>
  <c r="H304" i="1"/>
  <c r="H313" i="1"/>
  <c r="H309" i="1"/>
  <c r="H305" i="1"/>
  <c r="H312" i="1"/>
  <c r="H308" i="1"/>
  <c r="G555" i="1"/>
  <c r="C555" i="1"/>
  <c r="H550" i="1"/>
  <c r="D550" i="1"/>
  <c r="D552" i="1"/>
  <c r="D554" i="1"/>
  <c r="D555" i="1"/>
  <c r="H540" i="1"/>
  <c r="H542" i="1"/>
  <c r="H544" i="1"/>
  <c r="H545" i="1"/>
  <c r="D540" i="1"/>
  <c r="D542" i="1"/>
  <c r="D544" i="1"/>
  <c r="D545" i="1"/>
  <c r="H530" i="1"/>
  <c r="H532" i="1"/>
  <c r="H534" i="1"/>
  <c r="H535" i="1"/>
  <c r="D530" i="1"/>
  <c r="D532" i="1"/>
  <c r="D534" i="1"/>
  <c r="D535" i="1"/>
  <c r="H520" i="1"/>
  <c r="H522" i="1"/>
  <c r="H524" i="1"/>
  <c r="H525" i="1"/>
  <c r="D520" i="1"/>
  <c r="D522" i="1"/>
  <c r="D524" i="1"/>
  <c r="D525" i="1"/>
  <c r="H510" i="1"/>
  <c r="H512" i="1"/>
  <c r="H514" i="1"/>
  <c r="H515" i="1"/>
  <c r="D510" i="1"/>
  <c r="D512" i="1"/>
  <c r="D514" i="1"/>
  <c r="D515" i="1"/>
  <c r="H500" i="1"/>
  <c r="H502" i="1"/>
  <c r="H504" i="1"/>
  <c r="H505" i="1"/>
  <c r="D500" i="1"/>
  <c r="D502" i="1"/>
  <c r="D504" i="1"/>
  <c r="D505" i="1"/>
  <c r="C482" i="1"/>
  <c r="D477" i="1"/>
  <c r="H467" i="1"/>
  <c r="H469" i="1"/>
  <c r="H471" i="1"/>
  <c r="H472" i="1"/>
  <c r="D467" i="1"/>
  <c r="D469" i="1"/>
  <c r="D471" i="1"/>
  <c r="D472" i="1"/>
  <c r="C451" i="1"/>
  <c r="D445" i="1"/>
  <c r="D447" i="1"/>
  <c r="D450" i="1"/>
  <c r="D451" i="1"/>
  <c r="C429" i="1"/>
  <c r="D419" i="1"/>
  <c r="D421" i="1"/>
  <c r="C412" i="1"/>
  <c r="D404" i="1"/>
  <c r="D406" i="1"/>
  <c r="D411" i="1"/>
  <c r="C387" i="1"/>
  <c r="D378" i="1"/>
  <c r="D380" i="1"/>
  <c r="G373" i="1"/>
  <c r="C373" i="1"/>
  <c r="H357" i="1"/>
  <c r="H359" i="1"/>
  <c r="D357" i="1"/>
  <c r="D359" i="1"/>
  <c r="G352" i="1"/>
  <c r="C352" i="1"/>
  <c r="H338" i="1"/>
  <c r="H340" i="1"/>
  <c r="H350" i="1"/>
  <c r="D338" i="1"/>
  <c r="D340" i="1"/>
  <c r="D349" i="1"/>
  <c r="D300" i="1"/>
  <c r="D302" i="1"/>
  <c r="H288" i="1"/>
  <c r="H290" i="1"/>
  <c r="H292" i="1"/>
  <c r="H293" i="1"/>
  <c r="D288" i="1"/>
  <c r="D290" i="1"/>
  <c r="D292" i="1"/>
  <c r="D293" i="1"/>
  <c r="H278" i="1"/>
  <c r="H280" i="1"/>
  <c r="H282" i="1"/>
  <c r="H283" i="1"/>
  <c r="D278" i="1"/>
  <c r="D280" i="1"/>
  <c r="D282" i="1"/>
  <c r="D283" i="1"/>
  <c r="H268" i="1"/>
  <c r="H270" i="1"/>
  <c r="H272" i="1"/>
  <c r="H273" i="1"/>
  <c r="D268" i="1"/>
  <c r="D270" i="1"/>
  <c r="D272" i="1"/>
  <c r="D273" i="1"/>
  <c r="H248" i="1"/>
  <c r="H250" i="1"/>
  <c r="H252" i="1"/>
  <c r="H253" i="1"/>
  <c r="H238" i="1"/>
  <c r="H240" i="1"/>
  <c r="H242" i="1"/>
  <c r="H243" i="1"/>
  <c r="D238" i="1"/>
  <c r="D240" i="1"/>
  <c r="D242" i="1"/>
  <c r="D243" i="1"/>
  <c r="H228" i="1"/>
  <c r="H230" i="1"/>
  <c r="H232" i="1"/>
  <c r="H233" i="1"/>
  <c r="D228" i="1"/>
  <c r="D230" i="1"/>
  <c r="D232" i="1"/>
  <c r="D233" i="1"/>
  <c r="H188" i="1"/>
  <c r="H190" i="1"/>
  <c r="H192" i="1"/>
  <c r="H193" i="1"/>
  <c r="D178" i="1"/>
  <c r="D180" i="1"/>
  <c r="D182" i="1"/>
  <c r="D183" i="1"/>
  <c r="D48" i="1"/>
  <c r="D50" i="1"/>
  <c r="D52" i="1"/>
  <c r="D53" i="1"/>
  <c r="H168" i="1"/>
  <c r="H170" i="1"/>
  <c r="H172" i="1"/>
  <c r="H173" i="1"/>
  <c r="D168" i="1"/>
  <c r="D170" i="1"/>
  <c r="D172" i="1"/>
  <c r="D173" i="1"/>
  <c r="D148" i="1"/>
  <c r="D150" i="1"/>
  <c r="D152" i="1"/>
  <c r="D153" i="1"/>
  <c r="D128" i="1"/>
  <c r="D130" i="1"/>
  <c r="D132" i="1"/>
  <c r="D133" i="1"/>
  <c r="D118" i="1"/>
  <c r="D120" i="1"/>
  <c r="D122" i="1"/>
  <c r="D123" i="1"/>
  <c r="D98" i="1"/>
  <c r="D100" i="1"/>
  <c r="D102" i="1"/>
  <c r="D103" i="1"/>
  <c r="D78" i="1"/>
  <c r="D80" i="1"/>
  <c r="D82" i="1"/>
  <c r="D83" i="1"/>
  <c r="H78" i="1"/>
  <c r="H80" i="1"/>
  <c r="H82" i="1"/>
  <c r="H83" i="1"/>
  <c r="H58" i="1"/>
  <c r="H60" i="1"/>
  <c r="H62" i="1"/>
  <c r="H63" i="1"/>
  <c r="D208" i="1"/>
  <c r="D210" i="1"/>
  <c r="D212" i="1"/>
  <c r="D213" i="1"/>
  <c r="H38" i="1"/>
  <c r="H40" i="1"/>
  <c r="H42" i="1"/>
  <c r="H43" i="1"/>
  <c r="D38" i="1"/>
  <c r="D40" i="1"/>
  <c r="D42" i="1"/>
  <c r="D43" i="1"/>
  <c r="H28" i="1"/>
  <c r="H30" i="1"/>
  <c r="H32" i="1"/>
  <c r="H33" i="1"/>
  <c r="D28" i="1"/>
  <c r="D30" i="1"/>
  <c r="D32" i="1"/>
  <c r="D33" i="1"/>
  <c r="H18" i="1"/>
  <c r="H20" i="1"/>
  <c r="H22" i="1"/>
  <c r="H23" i="1"/>
  <c r="D18" i="1"/>
  <c r="H8" i="1"/>
  <c r="H10" i="1"/>
  <c r="H12" i="1"/>
  <c r="H13" i="1"/>
  <c r="D8" i="1"/>
  <c r="D10" i="1"/>
  <c r="D12" i="1"/>
  <c r="D13" i="1"/>
  <c r="F559" i="1"/>
  <c r="D160" i="1"/>
  <c r="D162" i="1"/>
  <c r="D163" i="1"/>
  <c r="D479" i="1"/>
  <c r="D481" i="1"/>
  <c r="D482" i="1"/>
  <c r="H314" i="1"/>
  <c r="D200" i="1"/>
  <c r="D202" i="1"/>
  <c r="D203" i="1"/>
  <c r="H489" i="1"/>
  <c r="H491" i="1"/>
  <c r="H492" i="1"/>
  <c r="D20" i="1"/>
  <c r="D22" i="1"/>
  <c r="D23" i="1"/>
  <c r="D434" i="1"/>
  <c r="D436" i="1"/>
  <c r="D438" i="1"/>
  <c r="D440" i="1"/>
  <c r="H220" i="1"/>
  <c r="H222" i="1"/>
  <c r="H223" i="1"/>
  <c r="D260" i="1"/>
  <c r="D262" i="1"/>
  <c r="D263" i="1"/>
  <c r="D70" i="1"/>
  <c r="D72" i="1"/>
  <c r="D73" i="1"/>
  <c r="H321" i="1"/>
  <c r="D364" i="1"/>
  <c r="D368" i="1"/>
  <c r="D307" i="1"/>
  <c r="D305" i="1"/>
  <c r="D313" i="1"/>
  <c r="D311" i="1"/>
  <c r="D426" i="1"/>
  <c r="D427" i="1"/>
  <c r="D423" i="1"/>
  <c r="D312" i="1"/>
  <c r="D310" i="1"/>
  <c r="D308" i="1"/>
  <c r="D306" i="1"/>
  <c r="D304" i="1"/>
  <c r="D309" i="1"/>
  <c r="D362" i="1"/>
  <c r="D370" i="1"/>
  <c r="D350" i="1"/>
  <c r="D348" i="1"/>
  <c r="D346" i="1"/>
  <c r="D344" i="1"/>
  <c r="D342" i="1"/>
  <c r="D385" i="1"/>
  <c r="D383" i="1"/>
  <c r="D386" i="1"/>
  <c r="D343" i="1"/>
  <c r="D351" i="1"/>
  <c r="D382" i="1"/>
  <c r="D410" i="1"/>
  <c r="D409" i="1"/>
  <c r="D408" i="1"/>
  <c r="D347" i="1"/>
  <c r="D489" i="1"/>
  <c r="D491" i="1"/>
  <c r="D492" i="1"/>
  <c r="D345" i="1"/>
  <c r="D372" i="1"/>
  <c r="D371" i="1"/>
  <c r="D369" i="1"/>
  <c r="D367" i="1"/>
  <c r="D365" i="1"/>
  <c r="D363" i="1"/>
  <c r="D361" i="1"/>
  <c r="D366" i="1"/>
  <c r="D384" i="1"/>
  <c r="H343" i="1"/>
  <c r="H345" i="1"/>
  <c r="H347" i="1"/>
  <c r="H349" i="1"/>
  <c r="H351" i="1"/>
  <c r="H362" i="1"/>
  <c r="H364" i="1"/>
  <c r="D424" i="1"/>
  <c r="D428" i="1"/>
  <c r="H555" i="1"/>
  <c r="D425" i="1"/>
  <c r="H342" i="1"/>
  <c r="H344" i="1"/>
  <c r="H346" i="1"/>
  <c r="H348" i="1"/>
  <c r="H361" i="1"/>
  <c r="H363" i="1"/>
  <c r="H365" i="1"/>
  <c r="D314" i="1"/>
  <c r="D220" i="1"/>
  <c r="D222" i="1"/>
  <c r="D223" i="1"/>
  <c r="D140" i="1"/>
  <c r="D142" i="1"/>
  <c r="D143" i="1"/>
  <c r="D321" i="1"/>
  <c r="D332" i="1"/>
  <c r="H324" i="1"/>
  <c r="H323" i="1"/>
  <c r="H331" i="1"/>
  <c r="H326" i="1"/>
  <c r="H327" i="1"/>
  <c r="H330" i="1"/>
  <c r="H329" i="1"/>
  <c r="H325" i="1"/>
  <c r="H332" i="1"/>
  <c r="H328" i="1"/>
  <c r="D387" i="1"/>
  <c r="D429" i="1"/>
  <c r="H373" i="1"/>
  <c r="H352" i="1"/>
  <c r="D412" i="1"/>
  <c r="D352" i="1"/>
  <c r="D373" i="1"/>
  <c r="D328" i="1"/>
  <c r="H333" i="1"/>
  <c r="D325" i="1"/>
  <c r="D323" i="1"/>
  <c r="D329" i="1"/>
  <c r="D324" i="1"/>
  <c r="D331" i="1"/>
  <c r="D327" i="1"/>
  <c r="D330" i="1"/>
  <c r="D326" i="1"/>
  <c r="D333" i="1"/>
  <c r="G559" i="1"/>
  <c r="B7" i="4"/>
  <c r="B9" i="4"/>
</calcChain>
</file>

<file path=xl/comments1.xml><?xml version="1.0" encoding="utf-8"?>
<comments xmlns="http://schemas.openxmlformats.org/spreadsheetml/2006/main">
  <authors>
    <author>фыгы</author>
  </authors>
  <commentList>
    <comment ref="D6" authorId="0">
      <text>
        <r>
          <rPr>
            <b/>
            <sz val="8"/>
            <color indexed="81"/>
            <rFont val="Tahoma"/>
            <family val="2"/>
            <charset val="204"/>
          </rPr>
          <t>фыгы:</t>
        </r>
        <r>
          <rPr>
            <sz val="8"/>
            <color indexed="81"/>
            <rFont val="Tahoma"/>
            <family val="2"/>
            <charset val="204"/>
          </rPr>
          <t xml:space="preserve">
юаня к доллару
</t>
        </r>
      </text>
    </comment>
    <comment ref="H6" authorId="0">
      <text>
        <r>
          <rPr>
            <b/>
            <sz val="8"/>
            <color indexed="81"/>
            <rFont val="Tahoma"/>
            <family val="2"/>
            <charset val="204"/>
          </rPr>
          <t>фыгы:</t>
        </r>
        <r>
          <rPr>
            <sz val="8"/>
            <color indexed="81"/>
            <rFont val="Tahoma"/>
            <family val="2"/>
            <charset val="204"/>
          </rPr>
          <t xml:space="preserve">
юаня к доллару
</t>
        </r>
      </text>
    </comment>
  </commentList>
</comments>
</file>

<file path=xl/sharedStrings.xml><?xml version="1.0" encoding="utf-8"?>
<sst xmlns="http://schemas.openxmlformats.org/spreadsheetml/2006/main" count="2707" uniqueCount="550">
  <si>
    <t>Артикул</t>
  </si>
  <si>
    <t>Цена юань шт.</t>
  </si>
  <si>
    <t>Цена (юань) шт.</t>
  </si>
  <si>
    <t>Керамическая рюмка 1,5 oz ,белая</t>
  </si>
  <si>
    <t>коническая форма</t>
  </si>
  <si>
    <t>Стеклянная рюмка( золотая каемка) высокая, с белым полем под нанесение 2,5 OZ</t>
  </si>
  <si>
    <t>прямая форма</t>
  </si>
  <si>
    <t>Область переноса 14*5,5 см , температура 180-190 С, время 360 -420 сек</t>
  </si>
  <si>
    <t>для нанесения изображения в вакуумных 3D термопрессах ST 3042, и мини ST 1520</t>
  </si>
  <si>
    <t>Курс</t>
  </si>
  <si>
    <t xml:space="preserve">верхний диаметр 4,4 нижний диаметр 3,3 см , высота 10,5 см </t>
  </si>
  <si>
    <t>Размеры упаковки:</t>
  </si>
  <si>
    <t xml:space="preserve">33*32*30 см </t>
  </si>
  <si>
    <t>36*22*38см</t>
  </si>
  <si>
    <t>Объем упаковки:</t>
  </si>
  <si>
    <t>0,032 м 3</t>
  </si>
  <si>
    <t>Цена  USD шт.</t>
  </si>
  <si>
    <t>0,03 м3</t>
  </si>
  <si>
    <t>Цена USD шт.</t>
  </si>
  <si>
    <t>Вес:</t>
  </si>
  <si>
    <t xml:space="preserve">13 кг </t>
  </si>
  <si>
    <t>11,2 кг</t>
  </si>
  <si>
    <t xml:space="preserve">Штук в коробке </t>
  </si>
  <si>
    <t>144 шт</t>
  </si>
  <si>
    <t>Ваше  количество:</t>
  </si>
  <si>
    <t>Стеклянная рюмка (золотая каемка) 1,5 oz с белым полем под нанесение</t>
  </si>
  <si>
    <t>Стеклянная рюмка 1,5 oz,матовая</t>
  </si>
  <si>
    <t xml:space="preserve">верхний диаметр 4,9 нижний 3,5 см , высота 6 см     </t>
  </si>
  <si>
    <t>Объем:</t>
  </si>
  <si>
    <t>Цена USD</t>
  </si>
  <si>
    <t>Стеклянная рюмка  1,5 oz ,прозрачная</t>
  </si>
  <si>
    <t>Стеклянная рюмка  1,5 oz ,с белым полем под нанесение</t>
  </si>
  <si>
    <t>33*32*30 см ,</t>
  </si>
  <si>
    <t>Керамический стаканчик 2,5 OZ,белый</t>
  </si>
  <si>
    <t>прямой, с ручкой</t>
  </si>
  <si>
    <t xml:space="preserve">Кружка с крышкой и ложечкой, упрочненный фарфор </t>
  </si>
  <si>
    <t>прямая, с ручкой и ложечкой</t>
  </si>
  <si>
    <t>Область переноса 12*9,5 см , температура 180-190 С, время 360 -420 сек</t>
  </si>
  <si>
    <t>Диаметр 8 см, высота переноса 8см, область переноса на крышку 5,5 см    комплектуется подарочной упаковкой</t>
  </si>
  <si>
    <t>для нанесения изображения на крышку нужен вакуумный термопресс ST3042, или мини 1520</t>
  </si>
  <si>
    <t xml:space="preserve">45,6*42,5*39см </t>
  </si>
  <si>
    <t>0,075м3</t>
  </si>
  <si>
    <t xml:space="preserve">17,8кг </t>
  </si>
  <si>
    <t>90 шт</t>
  </si>
  <si>
    <t>48 шт</t>
  </si>
  <si>
    <t>Ваше количество</t>
  </si>
  <si>
    <t xml:space="preserve">Керамическая кружка с ручкой 10 oz,белая </t>
  </si>
  <si>
    <t>прямая форма,большая ручка</t>
  </si>
  <si>
    <t xml:space="preserve">Керамическая кружка(изогнутый ободок) с ручкой, 10oz белая </t>
  </si>
  <si>
    <t>прямая форма,маленькая ручка</t>
  </si>
  <si>
    <t>Диаметр 7 см, высота 10,3 см</t>
  </si>
  <si>
    <t>кружечный  термопресс</t>
  </si>
  <si>
    <t>Диаметр 7 см, высота 10,7см</t>
  </si>
  <si>
    <t>кружечный термопресс</t>
  </si>
  <si>
    <t>39,5*26*33см</t>
  </si>
  <si>
    <t>0,034м3</t>
  </si>
  <si>
    <t>12 кг</t>
  </si>
  <si>
    <t>36 шт</t>
  </si>
  <si>
    <t xml:space="preserve">прямая форма </t>
  </si>
  <si>
    <t xml:space="preserve">Керамическая кружка с ручкой, 15 oz, белая </t>
  </si>
  <si>
    <t>высота кружки 9,2 см, диаметр 8 см</t>
  </si>
  <si>
    <t>кружечный либо вакуумный термопресс</t>
  </si>
  <si>
    <t>высота кружки 11,7 см , диаметр 8,3 см</t>
  </si>
  <si>
    <t>41*27*31см</t>
  </si>
  <si>
    <t>42,5*38,5*26,5см</t>
  </si>
  <si>
    <t>0,045м3</t>
  </si>
  <si>
    <t>13кг</t>
  </si>
  <si>
    <t>19,3 кг</t>
  </si>
  <si>
    <t xml:space="preserve">Керамическая кружка класса B - эконом ,11oz, белая </t>
  </si>
  <si>
    <t>класс B -  кружки эконом класса, допустимо нарушение геометрии кружки, черных точек и др. небольших дефектов  на поверхности нанесения                                     высота 9,5 см диаметр 8,2 см</t>
  </si>
  <si>
    <t>14,5 кг</t>
  </si>
  <si>
    <t>высота кружки 9,5 диаметр 8,2  кружки с пометкой G более тяжелые и массивные</t>
  </si>
  <si>
    <t>Штук в коробке</t>
  </si>
  <si>
    <t xml:space="preserve">Артикул </t>
  </si>
  <si>
    <t xml:space="preserve"> Кружка 11oz,упрочненный фарфор,белая</t>
  </si>
  <si>
    <t>Керамическая кружка люминисцентная, 11 oz</t>
  </si>
  <si>
    <t>высота кружки  9,4  диаметр 8,1 см</t>
  </si>
  <si>
    <t xml:space="preserve">высота кружки 9,5 см , диаметр  8,2см        </t>
  </si>
  <si>
    <t xml:space="preserve">41*27*31см </t>
  </si>
  <si>
    <t>15,5кг</t>
  </si>
  <si>
    <t>Керамическая кружка с ручкой в виде сердца,белая</t>
  </si>
  <si>
    <t>высота кружки  9,4  диаметр 8 см</t>
  </si>
  <si>
    <t xml:space="preserve">41*27*31 см </t>
  </si>
  <si>
    <t>0,034 м3</t>
  </si>
  <si>
    <t>0,031 м3</t>
  </si>
  <si>
    <t>15,5 кг</t>
  </si>
  <si>
    <t xml:space="preserve">Керамический кофейный набор: чашечка+блюдце+ложка,белая </t>
  </si>
  <si>
    <t xml:space="preserve">Керамическая кофейная кружечка, 6oz,белая </t>
  </si>
  <si>
    <t>высота 5,3 см,  диаметр 7,8 см</t>
  </si>
  <si>
    <t>высота кружки 7,2 см, диаметр  7см         /комплектуется индивидуальной белой коробочкой</t>
  </si>
  <si>
    <t>46,1*44,6*27,5 см</t>
  </si>
  <si>
    <t xml:space="preserve">35,5*26,5*33,5  /48 штук в коробке </t>
  </si>
  <si>
    <t>0,057м3</t>
  </si>
  <si>
    <t>15кг</t>
  </si>
  <si>
    <t>15 кг</t>
  </si>
  <si>
    <t xml:space="preserve">Наборов в коробке </t>
  </si>
  <si>
    <t xml:space="preserve">Стеклянная кружка 11 oz,прозрачное стекло </t>
  </si>
  <si>
    <t xml:space="preserve">Стеклянная кружка 11oz, матовое стекло </t>
  </si>
  <si>
    <t>высота 9,5 см,  диаметр 8,1 см</t>
  </si>
  <si>
    <t>высота 9,5 см,  диаметр 8,1 см,матирование снаружи</t>
  </si>
  <si>
    <t>41*31*34 см</t>
  </si>
  <si>
    <t>0,043м3</t>
  </si>
  <si>
    <t>Стеклянный стакан 6oz без ручки, матовое стекло</t>
  </si>
  <si>
    <t>Стеклянный стакан 8oz без ручки, матовое стекло</t>
  </si>
  <si>
    <t xml:space="preserve">консуообразная форма </t>
  </si>
  <si>
    <t>46,5*33,5*28,2 см</t>
  </si>
  <si>
    <t>41*32*46см</t>
  </si>
  <si>
    <t>0,044м3</t>
  </si>
  <si>
    <t>0,06м3</t>
  </si>
  <si>
    <t>17 кг</t>
  </si>
  <si>
    <t>23кг</t>
  </si>
  <si>
    <t>Набор из 2 кружек с ручкой-сердечком</t>
  </si>
  <si>
    <t xml:space="preserve">вставляются друг в друга </t>
  </si>
  <si>
    <t>Набор из 2-х кружек  M + F</t>
  </si>
  <si>
    <t>возможна полная запечатка с помощью вакуумного термопресса, вкл. Вогнутую поверхность кружки</t>
  </si>
  <si>
    <t>36*28*43см</t>
  </si>
  <si>
    <t xml:space="preserve">Наоборов в коробке </t>
  </si>
  <si>
    <t>24шт.</t>
  </si>
  <si>
    <t xml:space="preserve">Керамическая кружка латте,12 oz,белая </t>
  </si>
  <si>
    <t>конусообразная форма</t>
  </si>
  <si>
    <t>Керамическая кружка латте, 17 oz ,белая</t>
  </si>
  <si>
    <t xml:space="preserve">конусообразная форма </t>
  </si>
  <si>
    <t>высота 10 см, верхний диаметр 9 см, нижний диаметр 6,2 см</t>
  </si>
  <si>
    <t>высота 15см, верхний диаметр 8,8 см, нижний 6 см</t>
  </si>
  <si>
    <t xml:space="preserve">Курс </t>
  </si>
  <si>
    <t>41*27*31 см</t>
  </si>
  <si>
    <t xml:space="preserve">Цена USD </t>
  </si>
  <si>
    <t>15,2 кг</t>
  </si>
  <si>
    <t xml:space="preserve">Кружка латте,12 oz , фарфор,белая </t>
  </si>
  <si>
    <t>Керамический стакан латте  без ручки с двойными стенками с силиконовой крышечкой, 11 oz ,белая</t>
  </si>
  <si>
    <t xml:space="preserve">высота 12,2см, верхний диаметр 8,4см, нижний диаметр 6,5см    комплектуется индивидуальной коробочкой </t>
  </si>
  <si>
    <t xml:space="preserve">область печати 20*11 см </t>
  </si>
  <si>
    <t>55*41*41см</t>
  </si>
  <si>
    <t>44*34*35 см</t>
  </si>
  <si>
    <t>0,092м3</t>
  </si>
  <si>
    <t>0,052м3</t>
  </si>
  <si>
    <t>Вес</t>
  </si>
  <si>
    <t>24 кг</t>
  </si>
  <si>
    <t>72 шт.</t>
  </si>
  <si>
    <t xml:space="preserve">Стакан  латте без ручки с двойными стенками, с силиконовой крышечкой,матовое прозрачное стекло, 11 oz </t>
  </si>
  <si>
    <t>Стакан латте без ручки с белой областью под нанесение, стекло, 17Oz</t>
  </si>
  <si>
    <t>51*36,5*32,5см</t>
  </si>
  <si>
    <t>0,06 м3</t>
  </si>
  <si>
    <t>19,5 кг</t>
  </si>
  <si>
    <t>24 шт.</t>
  </si>
  <si>
    <t>48шт.</t>
  </si>
  <si>
    <t xml:space="preserve">Пивная кружка 22oz,прозрачное стекло </t>
  </si>
  <si>
    <t xml:space="preserve">Пивная кружка 16 oz,матовое стекло </t>
  </si>
  <si>
    <t>высота кружки 15,6 см , высота переноса 9,6 см, диаметр 8,6 см</t>
  </si>
  <si>
    <t>высота 15,3 см, диаметр 8 см ,  матовое нанесение снаружи</t>
  </si>
  <si>
    <t>18кг</t>
  </si>
  <si>
    <t>24 шт</t>
  </si>
  <si>
    <t xml:space="preserve">Керамическая пивная кружка 22oz,белая с золотой каемкой </t>
  </si>
  <si>
    <t xml:space="preserve">Керамическая пивная кружка 20oz,белая </t>
  </si>
  <si>
    <t>прямая форма с закругленным краем</t>
  </si>
  <si>
    <t>верхний диаметр 7,5 нижний 9,8 см , высота кружки 16,7 см     высота переноса примерно 10см</t>
  </si>
  <si>
    <t>71*32*19см</t>
  </si>
  <si>
    <t>46*32*29см</t>
  </si>
  <si>
    <t>0,042м3</t>
  </si>
  <si>
    <t>12,2кг</t>
  </si>
  <si>
    <t>20кг</t>
  </si>
  <si>
    <t>18шт</t>
  </si>
  <si>
    <t>высота кружки 16,3 диаметр 7,7см  высота переноса 11 см  . Комплектуется индивид. Белой коробочкой</t>
  </si>
  <si>
    <t>41*28*34,5см</t>
  </si>
  <si>
    <t>0,04м3</t>
  </si>
  <si>
    <t>24шт</t>
  </si>
  <si>
    <t>Баночка с крышкой для сыпучих , матовое стекло</t>
  </si>
  <si>
    <t>Керамическая баночка с крышкой для сыпучих материалов, белая</t>
  </si>
  <si>
    <t xml:space="preserve">область переноса 19*8,5 см </t>
  </si>
  <si>
    <t>высота 18 см, диаметр 8,4 см</t>
  </si>
  <si>
    <t>57*30*39см</t>
  </si>
  <si>
    <t>0,067м3</t>
  </si>
  <si>
    <t>10,7 кг</t>
  </si>
  <si>
    <t>16,3кг</t>
  </si>
  <si>
    <t>36шт</t>
  </si>
  <si>
    <t xml:space="preserve">Масленка , матовое стекло </t>
  </si>
  <si>
    <t xml:space="preserve">Термосок из двухслойного стекла с ситечком </t>
  </si>
  <si>
    <t>область переноса 24*23 см</t>
  </si>
  <si>
    <t>комплектуется подарочной упаковкой</t>
  </si>
  <si>
    <t>43*27,5*37см</t>
  </si>
  <si>
    <t>8,8 кг</t>
  </si>
  <si>
    <t>18,5 кг</t>
  </si>
  <si>
    <t>20шт</t>
  </si>
  <si>
    <t>60шт</t>
  </si>
  <si>
    <t>Цветные кружки</t>
  </si>
  <si>
    <t xml:space="preserve">Керамическая кружка цветная внутри с белой ручкой, 11 oz,10 цветов </t>
  </si>
  <si>
    <t xml:space="preserve">Керамическая кружка с цветным ободком и цветной ручкой, 11oz , 10 цветов </t>
  </si>
  <si>
    <t>высота 9,5 см, диаметр 8,2 см</t>
  </si>
  <si>
    <t>Штук в коробке:</t>
  </si>
  <si>
    <t xml:space="preserve">черный </t>
  </si>
  <si>
    <t>темно-синий</t>
  </si>
  <si>
    <t xml:space="preserve">голубой </t>
  </si>
  <si>
    <t xml:space="preserve">темно-зеленый </t>
  </si>
  <si>
    <t>светло-зеленый</t>
  </si>
  <si>
    <t>оранжевый</t>
  </si>
  <si>
    <t xml:space="preserve">желтый </t>
  </si>
  <si>
    <t xml:space="preserve">розовый </t>
  </si>
  <si>
    <t xml:space="preserve">красный </t>
  </si>
  <si>
    <t>бордовый</t>
  </si>
  <si>
    <t xml:space="preserve">Керамическая кружка цветная внутри +  цветная ручка, 11 oz,10 цветов </t>
  </si>
  <si>
    <t>Керамическая кружка  цветная внутри+ цветная ручка+цветная ложка, 7 цветов</t>
  </si>
  <si>
    <t>изгибается в нижней части</t>
  </si>
  <si>
    <t>40*29,5*36см</t>
  </si>
  <si>
    <t>0,04 м3</t>
  </si>
  <si>
    <t>14 кг</t>
  </si>
  <si>
    <t xml:space="preserve">зеленый </t>
  </si>
  <si>
    <t>красный</t>
  </si>
  <si>
    <t>Керамическая кружка с цветным ободком + ручка в виде животного, 11 oz,12 видов</t>
  </si>
  <si>
    <t xml:space="preserve">Керамическая кружка полностью цветная с белой областью под нанесение ,11 oz, 5 цветов </t>
  </si>
  <si>
    <t>54,4*28*31,8см</t>
  </si>
  <si>
    <t>0,049 м3</t>
  </si>
  <si>
    <t>19кг</t>
  </si>
  <si>
    <t>15,2кг</t>
  </si>
  <si>
    <t>мышь</t>
  </si>
  <si>
    <t>корова</t>
  </si>
  <si>
    <t xml:space="preserve">темно-синий </t>
  </si>
  <si>
    <t>тигр</t>
  </si>
  <si>
    <t>кролик</t>
  </si>
  <si>
    <t>дракон</t>
  </si>
  <si>
    <t>змея</t>
  </si>
  <si>
    <t>лошадь</t>
  </si>
  <si>
    <t>баран</t>
  </si>
  <si>
    <t>обезьяна</t>
  </si>
  <si>
    <t xml:space="preserve">курица </t>
  </si>
  <si>
    <t>собака</t>
  </si>
  <si>
    <t>свинья</t>
  </si>
  <si>
    <t xml:space="preserve">Керамическая кружка полностью цветная, 11oz,  5 цветов </t>
  </si>
  <si>
    <t xml:space="preserve">Керамическая кружка металлик, 11oz, 3 цвета </t>
  </si>
  <si>
    <t>16кг</t>
  </si>
  <si>
    <t>золото</t>
  </si>
  <si>
    <t xml:space="preserve">серебро </t>
  </si>
  <si>
    <t>синий</t>
  </si>
  <si>
    <t>Керамическая кружка латте, 12 oz цветная внутри с цветной ручкой, 4 цвета</t>
  </si>
  <si>
    <t>40,5*26,5*30,8см</t>
  </si>
  <si>
    <t>0,033м3</t>
  </si>
  <si>
    <t>голубой</t>
  </si>
  <si>
    <t>зеленый</t>
  </si>
  <si>
    <t>Керамическая кружка хамелеон глянцевая, 11 oz , 6 цветов</t>
  </si>
  <si>
    <t xml:space="preserve">Керамическая кружка хамелеон матовая, 11 oz черная </t>
  </si>
  <si>
    <t>меняют цвет с цветного на белый при наполнении кипятком, комплектуются индивид упаковкой</t>
  </si>
  <si>
    <t>меняют цвет с черного на белый при наполнении кипятком,  из-за матового покрытия изображение почти не просвечивает,комплектуются индивид упаковкой</t>
  </si>
  <si>
    <t>41,5*42,5*32 см</t>
  </si>
  <si>
    <t>0,056м3</t>
  </si>
  <si>
    <t>черный</t>
  </si>
  <si>
    <t>малиновый</t>
  </si>
  <si>
    <t>Стеклянная кружка хамелеон, 11oz черная</t>
  </si>
  <si>
    <t>Керамическая кружка с полем, меняющим цвет, белая 11 oz</t>
  </si>
  <si>
    <t>меняет цвет с черного на прозрачный ,комплектуется индивидуальной упаковкой</t>
  </si>
  <si>
    <t xml:space="preserve">меняет цвет только часть кружки </t>
  </si>
  <si>
    <t>поле сердечко</t>
  </si>
  <si>
    <t>черное поле</t>
  </si>
  <si>
    <t>Керамическая кружка с ручкой  сердечко 2, хамелеон, черная</t>
  </si>
  <si>
    <t>Керамическая кружка с ручкой  сердечко,хамелеон, черная</t>
  </si>
  <si>
    <t>диаметр 8,5,высота 9 см меняет цвет с черного на белый ,комплектуется индивидуальной коробочкой</t>
  </si>
  <si>
    <t>диаметр 8, высота 9,4 см меняет цвет с черного на белый ,комплектуется индивидуальной коробочкой</t>
  </si>
  <si>
    <t>41,5*32,5*42см</t>
  </si>
  <si>
    <t>18,5кг</t>
  </si>
  <si>
    <t>48шт</t>
  </si>
  <si>
    <t>Керамическая кружка латте хамелеон,12oz черная</t>
  </si>
  <si>
    <t>Керамическая кружка латте хамелеон,17oz черная</t>
  </si>
  <si>
    <t>меняет цвет с черного на белый, комплектуется индивидуальной коробочкой</t>
  </si>
  <si>
    <t>меняет цвет с черного на белый</t>
  </si>
  <si>
    <t>40*26,5*31,8см</t>
  </si>
  <si>
    <t>19,2 кг</t>
  </si>
  <si>
    <t>16 кг</t>
  </si>
  <si>
    <t>Керамические парные кружки хамелеон, 2 цвета</t>
  </si>
  <si>
    <t>Наборов  в коробке</t>
  </si>
  <si>
    <t xml:space="preserve">Тарелки под сублимацию </t>
  </si>
  <si>
    <t>Тарелка для 3D сублимации 8 inch</t>
  </si>
  <si>
    <t>без бортиков</t>
  </si>
  <si>
    <t>Тарелка для 3D сублимации 10 inch</t>
  </si>
  <si>
    <t xml:space="preserve">без бортиков </t>
  </si>
  <si>
    <t xml:space="preserve">изображение может  наносится на тарелку с 2-х сторон </t>
  </si>
  <si>
    <t>вакуумный термопресс</t>
  </si>
  <si>
    <t xml:space="preserve">Керамическая тарелка  8 inch,белая </t>
  </si>
  <si>
    <t>Керамическая тарелка 10 inch, белая</t>
  </si>
  <si>
    <t xml:space="preserve">диаметр переноса 13,5 см     комплектуется подставкой </t>
  </si>
  <si>
    <t>тарелочная насадка мал. Или вакуумный термопресс</t>
  </si>
  <si>
    <t xml:space="preserve">диаметр переноса 16,5 см     комплектуется подставкой </t>
  </si>
  <si>
    <t>тарелочная насадка большая или вакуумный термопресс</t>
  </si>
  <si>
    <t>44*24*24см</t>
  </si>
  <si>
    <t>54*31*31см</t>
  </si>
  <si>
    <t>0,025м3</t>
  </si>
  <si>
    <t>21кг</t>
  </si>
  <si>
    <t>Керамическая тарелка 8 inch с золотой каемкой</t>
  </si>
  <si>
    <t>Керамическая тарелка 10 inch с золотой каемкой</t>
  </si>
  <si>
    <t>Керамическая тарелка 8 inch с клубничкой</t>
  </si>
  <si>
    <t>Керамическая тарелка 8 inch,стручки бобов</t>
  </si>
  <si>
    <t>тарелочная насадка мал. или вакуумный термопресс</t>
  </si>
  <si>
    <t>Керамическая тарелка 8 inch с листьями</t>
  </si>
  <si>
    <t xml:space="preserve">Керамическая тарелка 8 inch,  с зеленым ободком </t>
  </si>
  <si>
    <t>Коробочка для тарелки 8 inch и 10 inch</t>
  </si>
  <si>
    <t>картон</t>
  </si>
  <si>
    <t xml:space="preserve">2 размера коробочек для тарелок 8 и 10 дюймов </t>
  </si>
  <si>
    <t>без миним количества</t>
  </si>
  <si>
    <t>Цена USD шт</t>
  </si>
  <si>
    <t xml:space="preserve">Коробочка для тарелки 8 inch </t>
  </si>
  <si>
    <t>Rоробочка для тарелки 10 inch</t>
  </si>
  <si>
    <t>Простые белые кружки</t>
  </si>
  <si>
    <t>Кружки, стаканы, рюмки  для 3D сублимации</t>
  </si>
  <si>
    <t>Кружки хамелеоны ( меняющие цвет )</t>
  </si>
  <si>
    <t xml:space="preserve">  Кружки-пары ,  кружки -латте, стеклянные ,пивные и прочие кружки</t>
  </si>
  <si>
    <t>Керамическая кружка полностью цветная с белой областью под нанесение ,11 oz, 2 цвета</t>
  </si>
  <si>
    <t>ИТОГО в USD</t>
  </si>
  <si>
    <t>штук</t>
  </si>
  <si>
    <t>Сегодня Ваш заказ и предварительный счет на посуду для сублимации составляет</t>
  </si>
  <si>
    <t>сумма  USD</t>
  </si>
  <si>
    <t xml:space="preserve">                                                                                                                              С уважением , Трушина Светлана 
                                                                                                                               E-mail: cn.elco@gmail.com 
                                                                                                                              www.elco-adv.com 
                                                                                                                              Skype: sveta2422  
                                                                                                                              Телефон : +86-991-5585323, 147-099-91091  
</t>
  </si>
  <si>
    <t>Коробочка картонная для кружки 11 oz</t>
  </si>
  <si>
    <t xml:space="preserve">белая </t>
  </si>
  <si>
    <t>Вся керамическая и стеклянная  посуда  упаковывается нами в деревянную обрешетку во избежание  повреждений  при доставке</t>
  </si>
  <si>
    <t>Уважаемые клиенты!</t>
  </si>
  <si>
    <t xml:space="preserve">Чтобы Вам было удобно работать с нами , мы  оформили прайс   лист в виде  формы  заказа, </t>
  </si>
  <si>
    <t>в которую Вы можете  только заносить количество интересующего Вас товара</t>
  </si>
  <si>
    <t>( согласно условиям минимального заказа ) ,а  общее количество  и сумма</t>
  </si>
  <si>
    <t xml:space="preserve"> будут высчитываться автоматически .</t>
  </si>
  <si>
    <t>по типам ,чтобы Вам было удобно выбирать.</t>
  </si>
  <si>
    <t>Также  Вы можете перейти на  интересующие Вас странички по ссылкам:</t>
  </si>
  <si>
    <t xml:space="preserve">Общий счет </t>
  </si>
  <si>
    <t>и просчитывает сумму  к оплате  в ДОЛЛАРАХ США  на сегодняшний день .</t>
  </si>
  <si>
    <t>На страничке "Общий счет"   есть графа "Контрагент".</t>
  </si>
  <si>
    <t>Обращаем   Ваше внимание,что заявки  без указания координат   мы не принимаем,</t>
  </si>
  <si>
    <t xml:space="preserve"> и  информацию по  доставке , оплате  и прочим  моментам не предоставляем . </t>
  </si>
  <si>
    <r>
      <t xml:space="preserve">Заносите   количество  только в цветные  ячейки . </t>
    </r>
    <r>
      <rPr>
        <sz val="12"/>
        <rFont val="Calibri"/>
        <family val="2"/>
        <charset val="204"/>
      </rPr>
      <t>Остальные ячейки защищены от изменений</t>
    </r>
  </si>
  <si>
    <r>
      <t xml:space="preserve">Страничка   </t>
    </r>
    <r>
      <rPr>
        <b/>
        <sz val="12"/>
        <color indexed="10"/>
        <rFont val="Calibri"/>
        <family val="2"/>
        <charset val="204"/>
      </rPr>
      <t>Общий  счет</t>
    </r>
    <r>
      <rPr>
        <sz val="12"/>
        <rFont val="Calibri"/>
        <family val="2"/>
        <charset val="204"/>
      </rPr>
      <t xml:space="preserve">   объединяет  Ваш  заказ </t>
    </r>
  </si>
  <si>
    <r>
      <t xml:space="preserve">Внесите  в  графу  справа  от нее  свои координаты: </t>
    </r>
    <r>
      <rPr>
        <b/>
        <sz val="12"/>
        <rFont val="Calibri"/>
        <family val="2"/>
        <charset val="204"/>
      </rPr>
      <t>Название фирмы (ИП/ФИО) ,адрес , телефон.</t>
    </r>
  </si>
  <si>
    <r>
      <t xml:space="preserve">После этого вы можете отправить Вашу заявку нам  на e-mail : </t>
    </r>
    <r>
      <rPr>
        <b/>
        <sz val="12"/>
        <rFont val="Calibri"/>
        <family val="2"/>
        <charset val="204"/>
      </rPr>
      <t>cn.elco1@gmail.com</t>
    </r>
  </si>
  <si>
    <t>Внизу этой страницы  Вы увидите  вкладки:  мы  разделили керамическую и стеклянную продукцию</t>
  </si>
  <si>
    <t>Другая керамическая продукция ( вазы, копилки, подсвечники,  рамки, пепельницы и прочее)</t>
  </si>
  <si>
    <t xml:space="preserve">С уважением , Трушина Светлана 
 E-mail: cn.elco@gmail.com 
 www.elco-adv.com 
 Skype: sveta2422  
 Телефон : +86-991-5585323, 147-099-91091  
</t>
  </si>
  <si>
    <t>Наименование</t>
  </si>
  <si>
    <t>Рамка для фото , керамическая в подарочной коробке</t>
  </si>
  <si>
    <t>Рамка для фото , керамическая</t>
  </si>
  <si>
    <t>Описание:</t>
  </si>
  <si>
    <t>Размер  рамки 16,5 *20 см , 24 штуки в упаковке</t>
  </si>
  <si>
    <t>Размер рамки: 18*20  см, размер  фото 8,5*13,5 см</t>
  </si>
  <si>
    <t>Вес упаковки:</t>
  </si>
  <si>
    <t>13 кг</t>
  </si>
  <si>
    <t>Ваш заказ:</t>
  </si>
  <si>
    <t>ИТОГО</t>
  </si>
  <si>
    <t>Рамка "Ромб" двусторонняя ,вращающаяся</t>
  </si>
  <si>
    <t xml:space="preserve">Рамка -зеркало , вращающаяся. Золотая и серебряная </t>
  </si>
  <si>
    <t xml:space="preserve">Держатель : пластик ,   поле для печати: керамическая плитка. Размер плитки 13*13 см . 80 штук в упаковке </t>
  </si>
  <si>
    <t>Держатель : пластик, поле для печати: стекло  ,Зеркало с другой стороны. 60 штук в упаковке.</t>
  </si>
  <si>
    <t>57*40*57 см</t>
  </si>
  <si>
    <t>51*37*33,5см</t>
  </si>
  <si>
    <t xml:space="preserve">0,13 м3 </t>
  </si>
  <si>
    <t xml:space="preserve">0,06 м3 </t>
  </si>
  <si>
    <t>30 кг</t>
  </si>
  <si>
    <t>19 кг</t>
  </si>
  <si>
    <t>Золотая</t>
  </si>
  <si>
    <t xml:space="preserve">Серебряная </t>
  </si>
  <si>
    <t>Рамка для фото стеклянная , размер 11*16 см</t>
  </si>
  <si>
    <t>Рамка для фото стеклянная, размер  14,5*27,5см</t>
  </si>
  <si>
    <t>48 шт. в упаковке</t>
  </si>
  <si>
    <t>37*17*13 см</t>
  </si>
  <si>
    <t>31*295*17см</t>
  </si>
  <si>
    <t>10,6 кг</t>
  </si>
  <si>
    <t>20 кг</t>
  </si>
  <si>
    <t>Рамка для фото стеклянная , размер 15*20 см</t>
  </si>
  <si>
    <t>Рамка для фото стеклянная , размер 20*20 см</t>
  </si>
  <si>
    <t>25 шт. в упаковке</t>
  </si>
  <si>
    <t>42*22*175см</t>
  </si>
  <si>
    <t>42*22*23,5 см</t>
  </si>
  <si>
    <t>0,16 м3</t>
  </si>
  <si>
    <t>0,022 м3</t>
  </si>
  <si>
    <t>12,3 кг</t>
  </si>
  <si>
    <t>Рамка для фото  "Веер" стеклянная , размер 28*18 см</t>
  </si>
  <si>
    <t>Рамка для фото керамическая "Книжка"</t>
  </si>
  <si>
    <t>28 шт. в упаковке</t>
  </si>
  <si>
    <r>
      <t>Разме: 19см* 20 см ,</t>
    </r>
    <r>
      <rPr>
        <b/>
        <sz val="8"/>
        <color indexed="10"/>
        <rFont val="Calibri"/>
        <family val="2"/>
        <charset val="204"/>
      </rPr>
      <t xml:space="preserve">Для вакуумного 3D  термопресса  ST-1520 </t>
    </r>
    <r>
      <rPr>
        <sz val="8"/>
        <rFont val="Calibri"/>
        <family val="2"/>
        <charset val="204"/>
      </rPr>
      <t>. Температура переноса : 180 С , время переноса: 210 сек. , 48 шт. в упаковке</t>
    </r>
  </si>
  <si>
    <t>31,8*21,8*22см</t>
  </si>
  <si>
    <t>48*41,5*48,5 см</t>
  </si>
  <si>
    <t>0,015 м3</t>
  </si>
  <si>
    <t>11,7кг</t>
  </si>
  <si>
    <t>21 кг</t>
  </si>
  <si>
    <t xml:space="preserve">Пазлы сублимационные стеклянные </t>
  </si>
  <si>
    <t xml:space="preserve">Размер элемента 25мм.Количество элементов 144шт.  10  комплектов в упаковке </t>
  </si>
  <si>
    <t xml:space="preserve">Размер элемента 48 мм.Количество элементов  36 шт.  9  комплектов в упаковке </t>
  </si>
  <si>
    <t xml:space="preserve">30*21*12 см </t>
  </si>
  <si>
    <t>18 кг</t>
  </si>
  <si>
    <t>10 кг</t>
  </si>
  <si>
    <t>Форма   для  переноса  изображения на  сублимационные стеклянные пазлы ( для 25 мм)</t>
  </si>
  <si>
    <t>Форма   для  переноса  изображения на  сублимационные стеклянные пазлы ( для 48 мм)</t>
  </si>
  <si>
    <t>Часы настенные стеклянные 20 см</t>
  </si>
  <si>
    <t>Часы настенные стеклянные 30 см</t>
  </si>
  <si>
    <t>24 шт. в упаковке</t>
  </si>
  <si>
    <t>38*21*22 см</t>
  </si>
  <si>
    <t>35*32*33 см</t>
  </si>
  <si>
    <t xml:space="preserve">0,018 м3 </t>
  </si>
  <si>
    <t xml:space="preserve">0,037 м3 </t>
  </si>
  <si>
    <t>8,9 кг</t>
  </si>
  <si>
    <t>18,6 кг</t>
  </si>
  <si>
    <t xml:space="preserve">Плитка керамическая сублимационная, белая </t>
  </si>
  <si>
    <t>Размер 10,8*10,8 см. Толщина 4 мм. 120 штук в упаковке</t>
  </si>
  <si>
    <t xml:space="preserve">30*30*18 см </t>
  </si>
  <si>
    <t>47*25*13 см</t>
  </si>
  <si>
    <t xml:space="preserve">0,016 м3 </t>
  </si>
  <si>
    <t xml:space="preserve">17,2 кг </t>
  </si>
  <si>
    <t>13,9 кг</t>
  </si>
  <si>
    <t>Размер 15,2*15,2см. Толщина  4 мм. 76 штук в упаковке</t>
  </si>
  <si>
    <t>Размер 15,2*20,2 см . Толщина 5 мм. 46 штук в упаковке</t>
  </si>
  <si>
    <t xml:space="preserve">32*19*17 см </t>
  </si>
  <si>
    <t xml:space="preserve">30*21*16 см </t>
  </si>
  <si>
    <t xml:space="preserve">0,01 м3 </t>
  </si>
  <si>
    <t>0,01 м3</t>
  </si>
  <si>
    <t xml:space="preserve">16 кг </t>
  </si>
  <si>
    <t>Размер 20*20 см . Толщина 6 мм. 40 штук в упаковке</t>
  </si>
  <si>
    <t>Размер 20*25 см. Толщина 6 мм. 28 штук в упаковке.</t>
  </si>
  <si>
    <t xml:space="preserve">32*22*22 см </t>
  </si>
  <si>
    <t>32*22*22 см</t>
  </si>
  <si>
    <t xml:space="preserve">0,015 м3 </t>
  </si>
  <si>
    <t xml:space="preserve">18,5 кг </t>
  </si>
  <si>
    <t>Плитка керамическая сублимационная, люминисцентная . (светится в темноте)</t>
  </si>
  <si>
    <t>Размер 20*30 см. Толщина 7 мм. 24 шт. в упаковке</t>
  </si>
  <si>
    <t>18,1 кг</t>
  </si>
  <si>
    <t xml:space="preserve">17 кг </t>
  </si>
  <si>
    <t xml:space="preserve">Плитка керамическая сублимационная, серебристая </t>
  </si>
  <si>
    <t>Размер 15*20 см . 46 штук в упаковке</t>
  </si>
  <si>
    <t xml:space="preserve">Размер 10*20 см . 36  штук в упаковке </t>
  </si>
  <si>
    <t>30*21*16 см</t>
  </si>
  <si>
    <t>30*22*13 см</t>
  </si>
  <si>
    <t>0,009 м3</t>
  </si>
  <si>
    <t xml:space="preserve">14 кг </t>
  </si>
  <si>
    <t xml:space="preserve">9  кг </t>
  </si>
  <si>
    <t xml:space="preserve">Коастер (подставка под стакан)  керамический, сублимационный . </t>
  </si>
  <si>
    <t xml:space="preserve">Диаметр 9 см </t>
  </si>
  <si>
    <t>Плитка керамическая сублимационная, белая , овальная 3 дюйма</t>
  </si>
  <si>
    <t>Плитка керамическая сублимационная, белая , овальная 4 дюйма</t>
  </si>
  <si>
    <t>Плитка керамическая сублимационная, белая , овальная, 5 дюймов</t>
  </si>
  <si>
    <t>Плитка керамическая сублимационная, белая , овальная , 6 дюймов</t>
  </si>
  <si>
    <t xml:space="preserve">124 штуки в упаковке </t>
  </si>
  <si>
    <t>32*29*17 см</t>
  </si>
  <si>
    <t>0,016 м3</t>
  </si>
  <si>
    <t xml:space="preserve">10 кг </t>
  </si>
  <si>
    <t>Плитка керамическая сублимационная, белая , сердечко, 4 дюйма</t>
  </si>
  <si>
    <t>Плитка керамическая сублимационная, белая , сердечко, 5 дюймов</t>
  </si>
  <si>
    <t>108 штук в упаковке</t>
  </si>
  <si>
    <t>Плитка керамическая сублимационная, белая , сердечко, 6 дюймов</t>
  </si>
  <si>
    <t xml:space="preserve">72 штуки в упаковке </t>
  </si>
  <si>
    <t>31,8*29*17 см</t>
  </si>
  <si>
    <t xml:space="preserve">Подвеска керамическая  под сублимацию , 4 вида </t>
  </si>
  <si>
    <t>цена  за штуку</t>
  </si>
  <si>
    <t>400 штук в упаковке. Температура переноса : 220-330 С, время переноса 120-240 сек</t>
  </si>
  <si>
    <t>38*18*14 см</t>
  </si>
  <si>
    <t xml:space="preserve">Овал </t>
  </si>
  <si>
    <t>Звездочка</t>
  </si>
  <si>
    <t>Круг</t>
  </si>
  <si>
    <t xml:space="preserve">Магнит на холодильник керамический </t>
  </si>
  <si>
    <t>Магнит на холодильник керамический "Сердечко"</t>
  </si>
  <si>
    <t xml:space="preserve">Размер 7,2*5,2 см , 240 штук в упаковке </t>
  </si>
  <si>
    <t>200 штук в упаковке</t>
  </si>
  <si>
    <t xml:space="preserve">32*23,5*17 </t>
  </si>
  <si>
    <t>38*18*14</t>
  </si>
  <si>
    <t>0,013 м3</t>
  </si>
  <si>
    <t>11,3 кг</t>
  </si>
  <si>
    <t>9,3 кг</t>
  </si>
  <si>
    <t xml:space="preserve">Светильник сублимационный настольный , стеклянный </t>
  </si>
  <si>
    <t xml:space="preserve">Новогодний  шарик под сублимацию с пластиной , керамический </t>
  </si>
  <si>
    <t xml:space="preserve">Размер 24,5*14  см. 24 штуки в упаковке </t>
  </si>
  <si>
    <t>144  шт в упаковке</t>
  </si>
  <si>
    <t>54*42*46 см</t>
  </si>
  <si>
    <t>50*34*45 см</t>
  </si>
  <si>
    <t>0,1 м3</t>
  </si>
  <si>
    <t>0,08 м3</t>
  </si>
  <si>
    <t>9,1 кг</t>
  </si>
  <si>
    <t>6,5 кг</t>
  </si>
  <si>
    <t xml:space="preserve">Ваза  керамическая </t>
  </si>
  <si>
    <t>Ваза из матового стекла</t>
  </si>
  <si>
    <t>Размер 27,3*10,3 см , 24 штуки в коробке</t>
  </si>
  <si>
    <t>Размер 20*9,5 см, 48 штук в коробке</t>
  </si>
  <si>
    <t>44,5*34*44 см</t>
  </si>
  <si>
    <t>51*35*54 см</t>
  </si>
  <si>
    <t>0,07м3</t>
  </si>
  <si>
    <t>13,5 кг</t>
  </si>
  <si>
    <t>17,3 кг</t>
  </si>
  <si>
    <t>Керамический подсвечник  большой</t>
  </si>
  <si>
    <t>Подсвечник из матового стекла большой</t>
  </si>
  <si>
    <t>48 штук в упаковке. Размер 7,6*8,7*7,6 см</t>
  </si>
  <si>
    <t>60 штук в упаковке. Размер  7,4*7,4*10,1 см</t>
  </si>
  <si>
    <t>52*36*23 см</t>
  </si>
  <si>
    <t>46*40*35,5 см</t>
  </si>
  <si>
    <t>Керамический подсвечник  маленький</t>
  </si>
  <si>
    <t>Пепельница керамическая</t>
  </si>
  <si>
    <t xml:space="preserve"> 96 штук в упаковке</t>
  </si>
  <si>
    <t>72 штуки в  упаковке, упакованы по 2 шт.</t>
  </si>
  <si>
    <t>52*36*24,5 см</t>
  </si>
  <si>
    <t xml:space="preserve">35*26,5*28,2 см </t>
  </si>
  <si>
    <t>0,046 м3</t>
  </si>
  <si>
    <t xml:space="preserve">15 кг </t>
  </si>
  <si>
    <t xml:space="preserve">Карандашница керамическая  большая </t>
  </si>
  <si>
    <t xml:space="preserve">Набор для ванной керамический: диспенсер для мыла + подставка под зубные щетки </t>
  </si>
  <si>
    <t xml:space="preserve">Высота: 12,8 см, верхний диаметр: 8,9см , нижний диаметр 8,5 см  . 36 штук в коробке </t>
  </si>
  <si>
    <t xml:space="preserve">24 набора  в упаковке </t>
  </si>
  <si>
    <t>40*30,5*42,5 см</t>
  </si>
  <si>
    <t xml:space="preserve">50*36*34 см </t>
  </si>
  <si>
    <t>0,05 м3</t>
  </si>
  <si>
    <t xml:space="preserve">0,06 м 3 </t>
  </si>
  <si>
    <t xml:space="preserve">19,6 кг </t>
  </si>
  <si>
    <t xml:space="preserve">Копилка керамическая </t>
  </si>
  <si>
    <t xml:space="preserve">Высота:11,5 см, диаметр 6,5 см , 48 штук в упаковке </t>
  </si>
  <si>
    <t>45*30,5*26 см</t>
  </si>
  <si>
    <t xml:space="preserve">10,3 кг </t>
  </si>
  <si>
    <t xml:space="preserve">Керамическая кружка класса A,11 oz,белая  </t>
  </si>
  <si>
    <t xml:space="preserve">Керамическая кружка класса A,11 oz,супербелая </t>
  </si>
  <si>
    <t xml:space="preserve">Заказ не менее  1 коробки в сочетании с другими товарами под сублимацию . Цена указана за 1 кружку и не включает доставку </t>
  </si>
  <si>
    <t xml:space="preserve">Заказ не менее  1 коробки в сочетании с другими товарами под сублимацию . Цена указана за 1 тарелку и не включает доставку </t>
  </si>
  <si>
    <t>Кружки и тарелки  ( для простого и вакуумного 3D термопресса)</t>
  </si>
  <si>
    <t xml:space="preserve">Как работать с прайс -листом  (формой заказа).Пожалуйста , прочитайте </t>
  </si>
  <si>
    <t>МИНИМАЛЬНЫЙ ЗАКАЗ общей продукции под сублимацию (  исключая сублимационные чехлы)  на сумму 1000 долларов. Если Ваш заказ превышает  2000 долларов - цены оговариваются индивидуально.</t>
  </si>
  <si>
    <r>
      <t>Заносите количество в ячейки зеленого цвета, сумма будет посчитана автоматически. Общая сумма заказа на продукцию для  сублимации (кроме  сублимационных   чехлов для смартфонов)  составляет 1000 долларов. Если сумма  заказа  выше  2000 долларов  цены оговариваются индивидуально. Пометка</t>
    </r>
    <r>
      <rPr>
        <b/>
        <sz val="12"/>
        <color rgb="FFFF0000"/>
        <rFont val="Calibri"/>
        <family val="2"/>
        <charset val="204"/>
        <scheme val="minor"/>
      </rPr>
      <t xml:space="preserve"> "ЭКОНОМ"</t>
    </r>
    <r>
      <rPr>
        <b/>
        <sz val="12"/>
        <rFont val="Calibri"/>
        <family val="2"/>
        <charset val="204"/>
        <scheme val="minor"/>
      </rPr>
      <t xml:space="preserve"> на некоторых  керамических изделиях означает , что в керамике допускаются  мелкие  вкрапления, цена на  такие кружки НИЖЕ .  Изделия  из серии "ЭКОНОМ"   не всегда  есть в наличии, информация предоставляется по запросу .</t>
    </r>
    <r>
      <rPr>
        <b/>
        <sz val="12"/>
        <color rgb="FFFF0000"/>
        <rFont val="Calibri"/>
        <family val="2"/>
        <charset val="204"/>
        <scheme val="minor"/>
      </rPr>
      <t xml:space="preserve"> ВНИМАНИЕ ! Мы НЕ поставляем   кружки категории С ,   с тонким слоем лака , и плохого качества!</t>
    </r>
  </si>
  <si>
    <t>Керамическая кружка "Футбольный мяч" 11 oz</t>
  </si>
  <si>
    <t xml:space="preserve">Заносите количество в ячейки зеленого цвета, сумма будет посчитана автоматически. Общая сумма заказа на продукцию для  сублимации (кроме  сублимационных   чехлов для смартфонов)  составляет 1000 долларов. Если сумма  заказа  выше  2000 долларов  цены оговариваются индивидуально. </t>
  </si>
  <si>
    <t>Звездочка с неровными краями</t>
  </si>
  <si>
    <t>Новогоднее украшение  на елку фарфоровое ,белое</t>
  </si>
  <si>
    <t xml:space="preserve">38*18*14 см </t>
  </si>
  <si>
    <t>Новогоднее украшение : снежинка  металл+керамика .</t>
  </si>
  <si>
    <t>Сердце (4,1*3,7 см)</t>
  </si>
  <si>
    <t>Овал (3,6*4,6 см )</t>
  </si>
  <si>
    <t xml:space="preserve">Круг (4,5*4,5 см) </t>
  </si>
  <si>
    <t>Прямоугольник (3,3 *5,5 см)</t>
  </si>
  <si>
    <t>Елочка  (7,3*8,5 см )</t>
  </si>
  <si>
    <t xml:space="preserve">Колокольчик (6,8* 7,2 см) </t>
  </si>
  <si>
    <t>Сердце  ( 7,6* 6,5см)</t>
  </si>
  <si>
    <t>Доска разделочная из высопрочного стекла  30 см</t>
  </si>
  <si>
    <t xml:space="preserve">30  шт. в упаковке </t>
  </si>
  <si>
    <t>Доска разделочная из высопрочного стекла  20 см</t>
  </si>
  <si>
    <t>32 шт. в упаковке</t>
  </si>
  <si>
    <t>Доска разделочная из высопрочного стекла  19*36 см</t>
  </si>
  <si>
    <t>39*21,8*22 см</t>
  </si>
  <si>
    <t>39 шт. в упаковке</t>
  </si>
  <si>
    <t>Доска разделочная из высопрочного стекла  20*28 см</t>
  </si>
  <si>
    <t>Доска разделочная из высопрочного стекла  28*30  см</t>
  </si>
  <si>
    <t>31,5*21,8*22 см</t>
  </si>
  <si>
    <t>28 шт. в коробке</t>
  </si>
  <si>
    <t xml:space="preserve">15,8 кг </t>
  </si>
  <si>
    <t>40*31,5*21 см</t>
  </si>
  <si>
    <t>24 шт. в коробке</t>
  </si>
  <si>
    <t xml:space="preserve">25 кг </t>
  </si>
  <si>
    <t>0,015 м 3</t>
  </si>
  <si>
    <t>0,019м3</t>
  </si>
  <si>
    <t>0,026 м3</t>
  </si>
  <si>
    <t>Счет  № _____ от  _____</t>
  </si>
  <si>
    <r>
      <rPr>
        <b/>
        <sz val="11"/>
        <color rgb="FFFF0000"/>
        <rFont val="Calibri"/>
        <family val="2"/>
        <charset val="204"/>
        <scheme val="minor"/>
      </rPr>
      <t>Контрагент</t>
    </r>
    <r>
      <rPr>
        <b/>
        <sz val="11"/>
        <color theme="1"/>
        <rFont val="Calibri"/>
        <family val="2"/>
        <charset val="204"/>
        <scheme val="minor"/>
      </rPr>
      <t xml:space="preserve"> ( внесите ФИО/фирму , телефон и адрес в ячейку справа</t>
    </r>
  </si>
  <si>
    <t>Сумма (USD)</t>
  </si>
  <si>
    <t xml:space="preserve"> C уважением , Трушина Светлана 
 E-mail: cn.elco@gmail.com 
 www.elco-adv.com 
 Skype: sveta2422  
 Телефон : +86-991-5585323, +86 -147-099-91091  (WhatsApp)
УРУМЧИ, КИТАЙ</t>
  </si>
  <si>
    <t>Кружки и тарелки</t>
  </si>
  <si>
    <t>Другая керамика</t>
  </si>
  <si>
    <t>Размер 4 *4  см . Толщина 6 мм . 720 штук  в упаковке</t>
  </si>
  <si>
    <t>Сегодня  1 USD = 6,45 CNY (юань)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</si>
</sst>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_р_."/>
    <numFmt numFmtId="165" formatCode="[$¥-804]#,##0.00"/>
    <numFmt numFmtId="166" formatCode="[$$-409]#,##0.00"/>
  </numFmts>
  <fonts count="36" x14ac:knownFonts="1">
    <font>
      <sz val="11"/>
      <color theme="1"/>
      <name val="Calibri"/>
      <family val="2"/>
      <charset val="204"/>
      <scheme val="minor"/>
    </font>
    <font>
      <sz val="12"/>
      <name val="宋体"/>
      <charset val="134"/>
    </font>
    <font>
      <b/>
      <sz val="12"/>
      <name val="Calibri"/>
      <family val="2"/>
      <charset val="204"/>
      <scheme val="minor"/>
    </font>
    <font>
      <sz val="8"/>
      <name val="Calibri"/>
      <family val="2"/>
      <charset val="204"/>
      <scheme val="minor"/>
    </font>
    <font>
      <b/>
      <sz val="8"/>
      <name val="Calibri"/>
      <family val="2"/>
      <charset val="204"/>
      <scheme val="minor"/>
    </font>
    <font>
      <b/>
      <sz val="10"/>
      <name val="Calibri"/>
      <family val="2"/>
      <charset val="204"/>
      <scheme val="minor"/>
    </font>
    <font>
      <sz val="8"/>
      <color theme="0"/>
      <name val="Calibri"/>
      <family val="2"/>
      <charset val="204"/>
      <scheme val="minor"/>
    </font>
    <font>
      <sz val="12"/>
      <name val="Calibri"/>
      <family val="2"/>
      <charset val="204"/>
      <scheme val="minor"/>
    </font>
    <font>
      <b/>
      <sz val="10"/>
      <color rgb="FFFF0000"/>
      <name val="Calibri"/>
      <family val="2"/>
      <charset val="204"/>
      <scheme val="minor"/>
    </font>
    <font>
      <b/>
      <sz val="11"/>
      <color rgb="FFFF0000"/>
      <name val="Calibri"/>
      <family val="2"/>
      <charset val="204"/>
      <scheme val="minor"/>
    </font>
    <font>
      <b/>
      <sz val="8"/>
      <color rgb="FFFF0000"/>
      <name val="Calibri"/>
      <family val="2"/>
      <charset val="204"/>
      <scheme val="minor"/>
    </font>
    <font>
      <b/>
      <sz val="22"/>
      <color theme="3"/>
      <name val="Calibri"/>
      <family val="2"/>
      <charset val="204"/>
      <scheme val="minor"/>
    </font>
    <font>
      <sz val="8"/>
      <color theme="1"/>
      <name val="Calibri"/>
      <family val="2"/>
      <charset val="204"/>
      <scheme val="minor"/>
    </font>
    <font>
      <sz val="9"/>
      <name val="Calibri"/>
      <family val="2"/>
      <charset val="204"/>
      <scheme val="minor"/>
    </font>
    <font>
      <b/>
      <sz val="8"/>
      <color theme="1"/>
      <name val="Calibri"/>
      <family val="2"/>
      <charset val="204"/>
      <scheme val="minor"/>
    </font>
    <font>
      <sz val="8"/>
      <color theme="1" tint="4.9989318521683403E-2"/>
      <name val="Calibri"/>
      <family val="2"/>
      <charset val="204"/>
      <scheme val="minor"/>
    </font>
    <font>
      <sz val="9"/>
      <name val="Arial"/>
      <family val="2"/>
      <charset val="204"/>
    </font>
    <font>
      <b/>
      <sz val="22"/>
      <color theme="8" tint="-0.249977111117893"/>
      <name val="Calibri"/>
      <family val="2"/>
      <charset val="204"/>
      <scheme val="minor"/>
    </font>
    <font>
      <b/>
      <sz val="11"/>
      <color theme="8" tint="-0.249977111117893"/>
      <name val="Calibri"/>
      <family val="2"/>
      <charset val="204"/>
      <scheme val="minor"/>
    </font>
    <font>
      <sz val="22"/>
      <color theme="8" tint="-0.249977111117893"/>
      <name val="Calibri"/>
      <family val="2"/>
      <charset val="204"/>
      <scheme val="minor"/>
    </font>
    <font>
      <b/>
      <sz val="11"/>
      <color theme="1"/>
      <name val="Calibri"/>
      <family val="2"/>
      <charset val="204"/>
      <scheme val="minor"/>
    </font>
    <font>
      <b/>
      <sz val="12"/>
      <color rgb="FFFF0000"/>
      <name val="Calibri"/>
      <family val="2"/>
      <charset val="204"/>
      <scheme val="minor"/>
    </font>
    <font>
      <b/>
      <sz val="16"/>
      <color theme="1"/>
      <name val="Calibri"/>
      <family val="2"/>
      <charset val="204"/>
      <scheme val="minor"/>
    </font>
    <font>
      <sz val="12"/>
      <name val="Calibri"/>
      <family val="2"/>
      <charset val="204"/>
    </font>
    <font>
      <sz val="12"/>
      <color rgb="FFFF0000"/>
      <name val="Calibri"/>
      <family val="2"/>
      <charset val="204"/>
      <scheme val="minor"/>
    </font>
    <font>
      <u/>
      <sz val="12"/>
      <color theme="10"/>
      <name val="宋体"/>
      <charset val="134"/>
    </font>
    <font>
      <b/>
      <u/>
      <sz val="12"/>
      <color theme="10"/>
      <name val="Calibri"/>
      <family val="2"/>
      <charset val="204"/>
      <scheme val="minor"/>
    </font>
    <font>
      <b/>
      <sz val="12"/>
      <color indexed="10"/>
      <name val="Calibri"/>
      <family val="2"/>
      <charset val="204"/>
    </font>
    <font>
      <b/>
      <sz val="12"/>
      <name val="Calibri"/>
      <family val="2"/>
      <charset val="204"/>
    </font>
    <font>
      <sz val="10"/>
      <name val="Calibri"/>
      <family val="2"/>
      <charset val="204"/>
      <scheme val="minor"/>
    </font>
    <font>
      <b/>
      <sz val="8"/>
      <color indexed="10"/>
      <name val="Calibri"/>
      <family val="2"/>
      <charset val="204"/>
    </font>
    <font>
      <sz val="8"/>
      <name val="Calibri"/>
      <family val="2"/>
      <charset val="204"/>
    </font>
    <font>
      <b/>
      <sz val="9"/>
      <name val="Arial"/>
      <family val="2"/>
      <charset val="204"/>
    </font>
    <font>
      <b/>
      <sz val="8"/>
      <color indexed="81"/>
      <name val="Tahoma"/>
      <family val="2"/>
      <charset val="204"/>
    </font>
    <font>
      <sz val="8"/>
      <color indexed="81"/>
      <name val="Tahoma"/>
      <family val="2"/>
      <charset val="204"/>
    </font>
    <font>
      <sz val="18"/>
      <color rgb="FFFF0000"/>
      <name val="Calibri"/>
      <family val="2"/>
      <charset val="204"/>
      <scheme val="minor"/>
    </font>
  </fonts>
  <fills count="2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1" tint="4.9989318521683403E-2"/>
        <bgColor indexed="64"/>
      </patternFill>
    </fill>
    <fill>
      <patternFill patternType="solid">
        <fgColor theme="3" tint="-0.249977111117893"/>
        <bgColor indexed="64"/>
      </patternFill>
    </fill>
    <fill>
      <patternFill patternType="solid">
        <fgColor theme="8" tint="0.39997558519241921"/>
        <bgColor indexed="64"/>
      </patternFill>
    </fill>
    <fill>
      <patternFill patternType="solid">
        <fgColor rgb="FF094327"/>
        <bgColor indexed="64"/>
      </patternFill>
    </fill>
    <fill>
      <patternFill patternType="solid">
        <fgColor rgb="FFAEF4AE"/>
        <bgColor indexed="64"/>
      </patternFill>
    </fill>
    <fill>
      <patternFill patternType="solid">
        <fgColor theme="9"/>
        <bgColor indexed="64"/>
      </patternFill>
    </fill>
    <fill>
      <patternFill patternType="solid">
        <fgColor rgb="FFFFFF66"/>
        <bgColor indexed="64"/>
      </patternFill>
    </fill>
    <fill>
      <patternFill patternType="solid">
        <fgColor rgb="FFFDCCC7"/>
        <bgColor indexed="64"/>
      </patternFill>
    </fill>
    <fill>
      <patternFill patternType="solid">
        <fgColor rgb="FFFF0000"/>
        <bgColor indexed="64"/>
      </patternFill>
    </fill>
    <fill>
      <patternFill patternType="solid">
        <fgColor theme="5" tint="-0.249977111117893"/>
        <bgColor indexed="64"/>
      </patternFill>
    </fill>
    <fill>
      <patternFill patternType="solid">
        <fgColor rgb="FFFFFF00"/>
        <bgColor indexed="64"/>
      </patternFill>
    </fill>
    <fill>
      <patternFill patternType="solid">
        <fgColor theme="4" tint="-0.499984740745262"/>
        <bgColor indexed="64"/>
      </patternFill>
    </fill>
    <fill>
      <patternFill patternType="solid">
        <fgColor theme="1"/>
        <bgColor indexed="64"/>
      </patternFill>
    </fill>
    <fill>
      <patternFill patternType="solid">
        <fgColor rgb="FFFFC000"/>
        <bgColor indexed="64"/>
      </patternFill>
    </fill>
    <fill>
      <patternFill patternType="solid">
        <fgColor theme="3" tint="-0.49998474074526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FCB2AA"/>
        <bgColor indexed="64"/>
      </patternFill>
    </fill>
    <fill>
      <patternFill patternType="solid">
        <fgColor theme="2" tint="-0.89999084444715716"/>
        <bgColor indexed="64"/>
      </patternFill>
    </fill>
    <fill>
      <patternFill patternType="solid">
        <fgColor rgb="FF00B050"/>
        <bgColor indexed="64"/>
      </patternFill>
    </fill>
    <fill>
      <patternFill patternType="solid">
        <fgColor theme="5"/>
        <bgColor indexed="64"/>
      </patternFill>
    </fill>
  </fills>
  <borders count="58">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style="thin">
        <color auto="1"/>
      </top>
      <bottom style="medium">
        <color auto="1"/>
      </bottom>
      <diagonal/>
    </border>
  </borders>
  <cellStyleXfs count="3">
    <xf numFmtId="0" fontId="0" fillId="0" borderId="0"/>
    <xf numFmtId="0" fontId="1" fillId="0" borderId="0">
      <alignment vertical="center"/>
    </xf>
    <xf numFmtId="0" fontId="25" fillId="0" borderId="0" applyNumberFormat="0" applyFill="0" applyBorder="0" applyAlignment="0" applyProtection="0">
      <alignment vertical="center"/>
    </xf>
  </cellStyleXfs>
  <cellXfs count="342">
    <xf numFmtId="0" fontId="0" fillId="0" borderId="0" xfId="0"/>
    <xf numFmtId="0" fontId="2" fillId="0" borderId="6" xfId="1" applyFont="1" applyBorder="1" applyAlignment="1">
      <alignment horizontal="center" vertical="center" wrapText="1"/>
    </xf>
    <xf numFmtId="0" fontId="3" fillId="0" borderId="8" xfId="1" applyFont="1" applyFill="1" applyBorder="1" applyAlignment="1">
      <alignment horizontal="center" vertical="center" wrapText="1"/>
    </xf>
    <xf numFmtId="0" fontId="4" fillId="0" borderId="9" xfId="1" applyFont="1" applyFill="1" applyBorder="1" applyAlignment="1">
      <alignment horizontal="center" vertical="center" wrapText="1"/>
    </xf>
    <xf numFmtId="0" fontId="4" fillId="0" borderId="10" xfId="1" applyFont="1" applyFill="1" applyBorder="1" applyAlignment="1">
      <alignment horizontal="center" vertical="center" wrapText="1"/>
    </xf>
    <xf numFmtId="0" fontId="4" fillId="0" borderId="11" xfId="1" applyFont="1" applyFill="1" applyBorder="1" applyAlignment="1">
      <alignment horizontal="center" vertical="center" wrapText="1"/>
    </xf>
    <xf numFmtId="0" fontId="4" fillId="0" borderId="13" xfId="1" applyFont="1" applyFill="1" applyBorder="1" applyAlignment="1">
      <alignment vertical="center" wrapText="1"/>
    </xf>
    <xf numFmtId="0" fontId="4" fillId="0" borderId="14" xfId="1" applyFont="1" applyFill="1" applyBorder="1" applyAlignment="1">
      <alignment horizontal="center" vertical="center" wrapText="1"/>
    </xf>
    <xf numFmtId="0" fontId="3" fillId="0" borderId="15" xfId="1" applyFont="1" applyFill="1" applyBorder="1" applyAlignment="1">
      <alignment horizontal="center" vertical="center" wrapText="1"/>
    </xf>
    <xf numFmtId="0" fontId="3" fillId="0" borderId="16" xfId="1" applyFont="1" applyFill="1" applyBorder="1" applyAlignment="1">
      <alignment horizontal="center" vertical="center" wrapText="1"/>
    </xf>
    <xf numFmtId="0" fontId="3" fillId="0" borderId="13" xfId="1" applyFont="1" applyFill="1" applyBorder="1" applyAlignment="1">
      <alignment vertical="center" wrapText="1"/>
    </xf>
    <xf numFmtId="0" fontId="3" fillId="0" borderId="14" xfId="1" applyFont="1" applyFill="1" applyBorder="1" applyAlignment="1">
      <alignment vertical="center" wrapText="1"/>
    </xf>
    <xf numFmtId="0" fontId="4" fillId="0" borderId="15" xfId="1" applyFont="1" applyFill="1" applyBorder="1" applyAlignment="1">
      <alignment horizontal="center" vertical="center" wrapText="1"/>
    </xf>
    <xf numFmtId="0" fontId="4" fillId="0" borderId="16" xfId="1" applyFont="1" applyFill="1" applyBorder="1" applyAlignment="1">
      <alignment horizontal="center" vertical="center" wrapText="1"/>
    </xf>
    <xf numFmtId="2" fontId="5" fillId="0" borderId="15" xfId="1" applyNumberFormat="1" applyFont="1" applyFill="1" applyBorder="1" applyAlignment="1">
      <alignment horizontal="center" vertical="center" wrapText="1"/>
    </xf>
    <xf numFmtId="2" fontId="5" fillId="0" borderId="16" xfId="1" applyNumberFormat="1" applyFont="1" applyFill="1" applyBorder="1" applyAlignment="1">
      <alignment horizontal="center" vertical="center" wrapText="1"/>
    </xf>
    <xf numFmtId="0" fontId="4" fillId="0" borderId="14" xfId="1" applyFont="1" applyFill="1" applyBorder="1" applyAlignment="1">
      <alignment horizontal="center" vertical="center" wrapText="1"/>
    </xf>
    <xf numFmtId="0" fontId="4" fillId="2" borderId="13" xfId="1" applyFont="1" applyFill="1" applyBorder="1">
      <alignment vertical="center"/>
    </xf>
    <xf numFmtId="0" fontId="4" fillId="2" borderId="13" xfId="1" applyFont="1" applyFill="1" applyBorder="1" applyAlignment="1">
      <alignment vertical="center" wrapText="1"/>
    </xf>
    <xf numFmtId="2" fontId="3" fillId="0" borderId="16" xfId="1" applyNumberFormat="1" applyFont="1" applyFill="1" applyBorder="1" applyAlignment="1">
      <alignment horizontal="center" vertical="center" wrapText="1"/>
    </xf>
    <xf numFmtId="2" fontId="8" fillId="0" borderId="21" xfId="1" applyNumberFormat="1" applyFont="1" applyFill="1" applyBorder="1" applyAlignment="1">
      <alignment horizontal="center" vertical="center" wrapText="1"/>
    </xf>
    <xf numFmtId="1" fontId="8" fillId="0" borderId="20" xfId="1" applyNumberFormat="1" applyFont="1" applyFill="1" applyBorder="1" applyAlignment="1">
      <alignment horizontal="center" vertical="center" wrapText="1"/>
    </xf>
    <xf numFmtId="2" fontId="8" fillId="0" borderId="22" xfId="1" applyNumberFormat="1" applyFont="1" applyFill="1" applyBorder="1" applyAlignment="1">
      <alignment horizontal="center" vertical="center" wrapText="1"/>
    </xf>
    <xf numFmtId="0" fontId="4" fillId="0" borderId="13" xfId="1" applyFont="1" applyFill="1" applyBorder="1" applyAlignment="1">
      <alignment horizontal="center" vertical="center" wrapText="1"/>
    </xf>
    <xf numFmtId="2" fontId="5" fillId="0" borderId="25" xfId="1" applyNumberFormat="1" applyFont="1" applyFill="1" applyBorder="1" applyAlignment="1">
      <alignment horizontal="center" vertical="center" wrapText="1"/>
    </xf>
    <xf numFmtId="0" fontId="4" fillId="0" borderId="26" xfId="1" applyFont="1" applyFill="1" applyBorder="1" applyAlignment="1">
      <alignment horizontal="center" vertical="center" wrapText="1"/>
    </xf>
    <xf numFmtId="0" fontId="4" fillId="0" borderId="27" xfId="1" applyFont="1" applyFill="1" applyBorder="1" applyAlignment="1">
      <alignment horizontal="center" vertical="center" wrapText="1"/>
    </xf>
    <xf numFmtId="2" fontId="3" fillId="0" borderId="25" xfId="1" applyNumberFormat="1" applyFont="1" applyFill="1" applyBorder="1" applyAlignment="1">
      <alignment horizontal="center" vertical="center" wrapText="1"/>
    </xf>
    <xf numFmtId="0" fontId="4" fillId="2" borderId="26" xfId="1" applyFont="1" applyFill="1" applyBorder="1" applyAlignment="1">
      <alignment vertical="center" wrapText="1"/>
    </xf>
    <xf numFmtId="0" fontId="3" fillId="0" borderId="14" xfId="1" applyFont="1" applyFill="1" applyBorder="1" applyAlignment="1">
      <alignment horizontal="center" vertical="center" wrapText="1"/>
    </xf>
    <xf numFmtId="0" fontId="3" fillId="0" borderId="9" xfId="1" applyFont="1" applyFill="1" applyBorder="1" applyAlignment="1">
      <alignment horizontal="center" vertical="center" wrapText="1"/>
    </xf>
    <xf numFmtId="0" fontId="3" fillId="0" borderId="11" xfId="1" applyFont="1" applyFill="1" applyBorder="1" applyAlignment="1">
      <alignment horizontal="center" vertical="center" wrapText="1"/>
    </xf>
    <xf numFmtId="0" fontId="4" fillId="0" borderId="14" xfId="1" applyFont="1" applyFill="1" applyBorder="1" applyAlignment="1">
      <alignment vertical="center" wrapText="1"/>
    </xf>
    <xf numFmtId="0" fontId="3" fillId="0" borderId="16" xfId="1" applyFont="1" applyFill="1" applyBorder="1" applyAlignment="1">
      <alignment vertical="center" wrapText="1"/>
    </xf>
    <xf numFmtId="0" fontId="4" fillId="2" borderId="27" xfId="1" applyFont="1" applyFill="1" applyBorder="1" applyAlignment="1">
      <alignment vertical="center" wrapText="1"/>
    </xf>
    <xf numFmtId="0" fontId="7" fillId="0" borderId="20" xfId="1" applyFont="1" applyFill="1" applyBorder="1" applyAlignment="1">
      <alignment vertical="center" wrapText="1"/>
    </xf>
    <xf numFmtId="2" fontId="8" fillId="0" borderId="30" xfId="1" applyNumberFormat="1" applyFont="1" applyFill="1" applyBorder="1" applyAlignment="1">
      <alignment horizontal="center" vertical="center" wrapText="1"/>
    </xf>
    <xf numFmtId="2" fontId="3" fillId="0" borderId="15" xfId="1" applyNumberFormat="1" applyFont="1" applyFill="1" applyBorder="1" applyAlignment="1">
      <alignment horizontal="center" vertical="center" wrapText="1"/>
    </xf>
    <xf numFmtId="0" fontId="4" fillId="0" borderId="14" xfId="1" applyFont="1" applyBorder="1" applyAlignment="1">
      <alignment horizontal="center" vertical="center" wrapText="1"/>
    </xf>
    <xf numFmtId="0" fontId="3" fillId="4" borderId="13" xfId="1" applyFont="1" applyFill="1" applyBorder="1" applyAlignment="1">
      <alignment vertical="center" wrapText="1"/>
    </xf>
    <xf numFmtId="0" fontId="3" fillId="4" borderId="14" xfId="1" applyFont="1" applyFill="1" applyBorder="1" applyAlignment="1">
      <alignment vertical="center" wrapText="1"/>
    </xf>
    <xf numFmtId="1" fontId="3" fillId="3" borderId="14" xfId="1" applyNumberFormat="1" applyFont="1" applyFill="1" applyBorder="1" applyAlignment="1" applyProtection="1">
      <alignment horizontal="center" vertical="center" wrapText="1"/>
      <protection locked="0"/>
    </xf>
    <xf numFmtId="2" fontId="5" fillId="0" borderId="31" xfId="1" applyNumberFormat="1" applyFont="1" applyFill="1" applyBorder="1" applyAlignment="1">
      <alignment horizontal="center" vertical="center" wrapText="1"/>
    </xf>
    <xf numFmtId="2" fontId="3" fillId="0" borderId="31" xfId="1" applyNumberFormat="1" applyFont="1" applyFill="1" applyBorder="1" applyAlignment="1">
      <alignment horizontal="center" vertical="center" wrapText="1"/>
    </xf>
    <xf numFmtId="0" fontId="3" fillId="0" borderId="8" xfId="1" applyFont="1" applyFill="1" applyBorder="1" applyAlignment="1">
      <alignment vertical="center" wrapText="1"/>
    </xf>
    <xf numFmtId="0" fontId="6" fillId="3" borderId="14" xfId="1" applyFont="1" applyFill="1" applyBorder="1" applyAlignment="1">
      <alignment vertical="center" wrapText="1"/>
    </xf>
    <xf numFmtId="0" fontId="3" fillId="0" borderId="19" xfId="1" applyFont="1" applyFill="1" applyBorder="1" applyAlignment="1">
      <alignment vertical="center" wrapText="1"/>
    </xf>
    <xf numFmtId="0" fontId="8" fillId="0" borderId="20" xfId="1" applyNumberFormat="1" applyFont="1" applyFill="1" applyBorder="1" applyAlignment="1">
      <alignment horizontal="center" vertical="center" wrapText="1"/>
    </xf>
    <xf numFmtId="2" fontId="4" fillId="0" borderId="15" xfId="1" applyNumberFormat="1" applyFont="1" applyFill="1" applyBorder="1" applyAlignment="1">
      <alignment horizontal="center" vertical="center" wrapText="1"/>
    </xf>
    <xf numFmtId="2" fontId="4" fillId="0" borderId="16" xfId="1" applyNumberFormat="1" applyFont="1" applyFill="1" applyBorder="1" applyAlignment="1">
      <alignment horizontal="center" vertical="center" wrapText="1"/>
    </xf>
    <xf numFmtId="0" fontId="10" fillId="0" borderId="15" xfId="1" applyFont="1" applyFill="1" applyBorder="1" applyAlignment="1">
      <alignment horizontal="center" vertical="center" wrapText="1"/>
    </xf>
    <xf numFmtId="0" fontId="10" fillId="0" borderId="16"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12" fillId="2" borderId="14" xfId="1" applyFont="1" applyFill="1" applyBorder="1" applyAlignment="1">
      <alignment horizontal="center" vertical="center" wrapText="1"/>
    </xf>
    <xf numFmtId="0" fontId="4" fillId="0" borderId="35" xfId="1" applyFont="1" applyFill="1" applyBorder="1" applyAlignment="1">
      <alignment horizontal="center" vertical="center" wrapText="1"/>
    </xf>
    <xf numFmtId="0" fontId="4" fillId="0" borderId="36" xfId="1" applyFont="1" applyFill="1" applyBorder="1" applyAlignment="1">
      <alignment horizontal="center" vertical="center" wrapText="1"/>
    </xf>
    <xf numFmtId="0" fontId="3" fillId="0" borderId="36" xfId="1" applyFont="1" applyFill="1" applyBorder="1" applyAlignment="1">
      <alignment vertical="center" wrapText="1"/>
    </xf>
    <xf numFmtId="0" fontId="12" fillId="0" borderId="14"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7" fillId="0" borderId="0" xfId="1" applyFont="1" applyFill="1" applyBorder="1">
      <alignment vertical="center"/>
    </xf>
    <xf numFmtId="0" fontId="7" fillId="0" borderId="0" xfId="1" applyFont="1" applyFill="1">
      <alignment vertical="center"/>
    </xf>
    <xf numFmtId="0" fontId="13" fillId="0" borderId="0" xfId="1" applyFont="1" applyFill="1" applyAlignment="1">
      <alignment horizontal="center" vertical="center"/>
    </xf>
    <xf numFmtId="0" fontId="12" fillId="2" borderId="9" xfId="1" applyFont="1" applyFill="1" applyBorder="1" applyAlignment="1">
      <alignment horizontal="center" vertical="center" wrapText="1"/>
    </xf>
    <xf numFmtId="2" fontId="4" fillId="0" borderId="11" xfId="1" applyNumberFormat="1" applyFont="1" applyFill="1" applyBorder="1" applyAlignment="1">
      <alignment horizontal="center" vertical="center" wrapText="1"/>
    </xf>
    <xf numFmtId="0" fontId="3" fillId="0" borderId="9" xfId="1" applyFont="1" applyFill="1" applyBorder="1" applyAlignment="1">
      <alignment vertical="center" wrapText="1"/>
    </xf>
    <xf numFmtId="0" fontId="14" fillId="2" borderId="14" xfId="1" applyFont="1" applyFill="1" applyBorder="1" applyAlignment="1">
      <alignment horizontal="center" vertical="center" wrapText="1"/>
    </xf>
    <xf numFmtId="2" fontId="5" fillId="0" borderId="25" xfId="1" applyNumberFormat="1" applyFont="1" applyFill="1" applyBorder="1" applyAlignment="1">
      <alignment horizontal="center" vertical="center" wrapText="1"/>
    </xf>
    <xf numFmtId="2" fontId="3" fillId="2" borderId="16" xfId="1" applyNumberFormat="1" applyFont="1" applyFill="1" applyBorder="1" applyAlignment="1">
      <alignment horizontal="center" vertical="center" wrapText="1"/>
    </xf>
    <xf numFmtId="0" fontId="3" fillId="2" borderId="8" xfId="1" applyFont="1" applyFill="1" applyBorder="1" applyAlignment="1">
      <alignment vertical="center" wrapText="1"/>
    </xf>
    <xf numFmtId="0" fontId="4" fillId="2" borderId="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14" xfId="1" applyFont="1" applyFill="1" applyBorder="1" applyAlignment="1">
      <alignment horizontal="center" vertical="center" wrapText="1"/>
    </xf>
    <xf numFmtId="0" fontId="3" fillId="2" borderId="13" xfId="1" applyFont="1" applyFill="1" applyBorder="1" applyAlignment="1">
      <alignment vertical="center" wrapText="1"/>
    </xf>
    <xf numFmtId="0" fontId="3" fillId="2" borderId="14" xfId="1" applyFont="1" applyFill="1" applyBorder="1" applyAlignment="1">
      <alignment vertical="center" wrapText="1"/>
    </xf>
    <xf numFmtId="0" fontId="4" fillId="2" borderId="15" xfId="1" applyFont="1" applyFill="1" applyBorder="1" applyAlignment="1">
      <alignment horizontal="center" vertical="center" wrapText="1"/>
    </xf>
    <xf numFmtId="2" fontId="5" fillId="2" borderId="15" xfId="1" applyNumberFormat="1" applyFont="1" applyFill="1" applyBorder="1" applyAlignment="1">
      <alignment horizontal="center" vertical="center" wrapText="1"/>
    </xf>
    <xf numFmtId="0" fontId="4" fillId="2" borderId="13" xfId="1" applyFont="1" applyFill="1" applyBorder="1" applyAlignment="1">
      <alignment horizontal="center" vertical="center" wrapText="1"/>
    </xf>
    <xf numFmtId="2" fontId="3" fillId="2" borderId="15" xfId="1" applyNumberFormat="1" applyFont="1" applyFill="1" applyBorder="1" applyAlignment="1">
      <alignment horizontal="center" vertical="center" wrapText="1"/>
    </xf>
    <xf numFmtId="2" fontId="8" fillId="2" borderId="21" xfId="1" applyNumberFormat="1" applyFont="1" applyFill="1" applyBorder="1" applyAlignment="1">
      <alignment horizontal="center" vertical="center" wrapText="1"/>
    </xf>
    <xf numFmtId="0" fontId="4" fillId="2" borderId="11" xfId="1" applyFont="1" applyFill="1" applyBorder="1" applyAlignment="1">
      <alignment horizontal="center" vertical="center" wrapText="1"/>
    </xf>
    <xf numFmtId="0" fontId="4" fillId="2" borderId="16" xfId="1" applyFont="1" applyFill="1" applyBorder="1" applyAlignment="1">
      <alignment horizontal="center" vertical="center" wrapText="1"/>
    </xf>
    <xf numFmtId="2" fontId="5" fillId="2" borderId="16" xfId="1" applyNumberFormat="1" applyFont="1" applyFill="1" applyBorder="1" applyAlignment="1">
      <alignment horizontal="center" vertical="center" wrapText="1"/>
    </xf>
    <xf numFmtId="2" fontId="8" fillId="2" borderId="22" xfId="1" applyNumberFormat="1" applyFont="1" applyFill="1" applyBorder="1" applyAlignment="1">
      <alignment horizontal="center" vertical="center" wrapText="1"/>
    </xf>
    <xf numFmtId="0" fontId="13" fillId="0" borderId="0" xfId="1" applyFont="1" applyFill="1" applyBorder="1" applyAlignment="1">
      <alignment horizontal="center" vertical="center"/>
    </xf>
    <xf numFmtId="0" fontId="1" fillId="0" borderId="0" xfId="1" applyFill="1" applyBorder="1">
      <alignment vertical="center"/>
    </xf>
    <xf numFmtId="0" fontId="16" fillId="0" borderId="0" xfId="1" applyFont="1" applyFill="1" applyBorder="1" applyAlignment="1">
      <alignment horizontal="center" vertical="center"/>
    </xf>
    <xf numFmtId="0" fontId="1" fillId="0" borderId="0" xfId="1" applyFill="1">
      <alignment vertical="center"/>
    </xf>
    <xf numFmtId="0" fontId="16" fillId="0" borderId="0" xfId="1" applyFont="1" applyFill="1" applyAlignment="1">
      <alignment horizontal="center" vertical="center"/>
    </xf>
    <xf numFmtId="0" fontId="4" fillId="0" borderId="14" xfId="1" applyFont="1" applyFill="1" applyBorder="1" applyAlignment="1">
      <alignment horizontal="center" vertical="center" wrapText="1"/>
    </xf>
    <xf numFmtId="0" fontId="0" fillId="0" borderId="9" xfId="0" applyBorder="1"/>
    <xf numFmtId="0" fontId="0" fillId="0" borderId="14" xfId="0" applyBorder="1"/>
    <xf numFmtId="0" fontId="0" fillId="0" borderId="20" xfId="0" applyBorder="1"/>
    <xf numFmtId="0" fontId="0" fillId="0" borderId="37" xfId="0" applyBorder="1"/>
    <xf numFmtId="0" fontId="0" fillId="0" borderId="17" xfId="0" applyBorder="1"/>
    <xf numFmtId="0" fontId="0" fillId="0" borderId="42" xfId="0" applyBorder="1"/>
    <xf numFmtId="0" fontId="0" fillId="0" borderId="11" xfId="0" applyBorder="1"/>
    <xf numFmtId="0" fontId="0" fillId="0" borderId="16" xfId="0" applyBorder="1"/>
    <xf numFmtId="0" fontId="0" fillId="0" borderId="22" xfId="0" applyBorder="1"/>
    <xf numFmtId="0" fontId="0" fillId="0" borderId="43" xfId="0" applyBorder="1"/>
    <xf numFmtId="0" fontId="0" fillId="0" borderId="44" xfId="0" applyBorder="1"/>
    <xf numFmtId="0" fontId="0" fillId="0" borderId="45" xfId="0" applyBorder="1"/>
    <xf numFmtId="2" fontId="8" fillId="0" borderId="20" xfId="1" applyNumberFormat="1" applyFont="1" applyFill="1" applyBorder="1" applyAlignment="1">
      <alignment horizontal="center" vertical="center" wrapText="1"/>
    </xf>
    <xf numFmtId="2" fontId="3" fillId="3" borderId="14" xfId="1" applyNumberFormat="1" applyFont="1" applyFill="1" applyBorder="1" applyAlignment="1" applyProtection="1">
      <alignment horizontal="center" vertical="center" wrapText="1"/>
      <protection locked="0"/>
    </xf>
    <xf numFmtId="2" fontId="3" fillId="3" borderId="27" xfId="1" applyNumberFormat="1" applyFont="1" applyFill="1" applyBorder="1" applyAlignment="1" applyProtection="1">
      <alignment horizontal="center" vertical="center" wrapText="1"/>
      <protection locked="0"/>
    </xf>
    <xf numFmtId="2" fontId="5" fillId="3" borderId="14" xfId="1" applyNumberFormat="1" applyFont="1" applyFill="1" applyBorder="1" applyAlignment="1" applyProtection="1">
      <alignment horizontal="center" vertical="center" wrapText="1"/>
      <protection locked="0"/>
    </xf>
    <xf numFmtId="1" fontId="3" fillId="0" borderId="16" xfId="1" applyNumberFormat="1" applyFont="1" applyFill="1" applyBorder="1" applyAlignment="1">
      <alignment horizontal="center" vertical="center" wrapText="1"/>
    </xf>
    <xf numFmtId="2" fontId="4" fillId="3" borderId="14" xfId="1" applyNumberFormat="1" applyFont="1" applyFill="1" applyBorder="1" applyAlignment="1" applyProtection="1">
      <alignment horizontal="center" vertical="center" wrapText="1"/>
      <protection locked="0"/>
    </xf>
    <xf numFmtId="0" fontId="2" fillId="0" borderId="19" xfId="1" applyFont="1" applyFill="1" applyBorder="1">
      <alignment vertical="center"/>
    </xf>
    <xf numFmtId="2" fontId="3" fillId="3" borderId="16" xfId="1" applyNumberFormat="1" applyFont="1" applyFill="1" applyBorder="1" applyAlignment="1" applyProtection="1">
      <alignment horizontal="center" vertical="center" wrapText="1"/>
      <protection locked="0"/>
    </xf>
    <xf numFmtId="2" fontId="8" fillId="0" borderId="22" xfId="1" applyNumberFormat="1" applyFont="1" applyFill="1" applyBorder="1" applyAlignment="1">
      <alignment horizontal="center" vertical="center"/>
    </xf>
    <xf numFmtId="2" fontId="3" fillId="2" borderId="14" xfId="1" applyNumberFormat="1" applyFont="1" applyFill="1" applyBorder="1" applyAlignment="1">
      <alignment horizontal="center" vertical="center" wrapText="1"/>
    </xf>
    <xf numFmtId="2" fontId="6" fillId="2" borderId="14" xfId="1" applyNumberFormat="1" applyFont="1" applyFill="1" applyBorder="1" applyAlignment="1">
      <alignment horizontal="center" vertical="center" wrapText="1"/>
    </xf>
    <xf numFmtId="2" fontId="3" fillId="0" borderId="14" xfId="1" applyNumberFormat="1" applyFont="1" applyFill="1" applyBorder="1" applyAlignment="1">
      <alignment vertical="center" wrapText="1"/>
    </xf>
    <xf numFmtId="2" fontId="8" fillId="2" borderId="20" xfId="1" applyNumberFormat="1" applyFont="1" applyFill="1" applyBorder="1" applyAlignment="1">
      <alignment horizontal="center" vertical="center" wrapText="1"/>
    </xf>
    <xf numFmtId="0" fontId="4" fillId="2" borderId="13" xfId="1" applyFont="1" applyFill="1" applyBorder="1" applyAlignment="1">
      <alignment horizontal="left" vertical="center" wrapText="1"/>
    </xf>
    <xf numFmtId="2" fontId="6" fillId="5" borderId="14" xfId="1" applyNumberFormat="1" applyFont="1" applyFill="1" applyBorder="1" applyAlignment="1" applyProtection="1">
      <alignment horizontal="center" vertical="center" wrapText="1"/>
      <protection locked="0"/>
    </xf>
    <xf numFmtId="2" fontId="15" fillId="3" borderId="14" xfId="1" applyNumberFormat="1" applyFont="1" applyFill="1" applyBorder="1" applyAlignment="1" applyProtection="1">
      <alignment horizontal="center" vertical="center" wrapText="1"/>
      <protection locked="0"/>
    </xf>
    <xf numFmtId="0" fontId="20" fillId="0" borderId="46" xfId="0" applyFont="1" applyBorder="1" applyAlignment="1">
      <alignment horizontal="center" vertical="center" wrapText="1"/>
    </xf>
    <xf numFmtId="0" fontId="21" fillId="0" borderId="0" xfId="1" applyFont="1" applyFill="1" applyBorder="1">
      <alignment vertical="center"/>
    </xf>
    <xf numFmtId="0" fontId="7" fillId="0" borderId="13" xfId="0" applyFont="1" applyBorder="1" applyAlignment="1">
      <alignment horizontal="center" vertical="center" wrapText="1"/>
    </xf>
    <xf numFmtId="0" fontId="2" fillId="0" borderId="26" xfId="0" applyFont="1" applyBorder="1" applyAlignment="1">
      <alignment horizontal="center" vertical="center"/>
    </xf>
    <xf numFmtId="0" fontId="7" fillId="0" borderId="50" xfId="0" applyFont="1" applyBorder="1" applyAlignment="1">
      <alignment horizontal="center" vertical="center"/>
    </xf>
    <xf numFmtId="0" fontId="21" fillId="0" borderId="50" xfId="0" applyFont="1" applyBorder="1" applyAlignment="1">
      <alignment horizontal="center" vertical="center"/>
    </xf>
    <xf numFmtId="0" fontId="2" fillId="0" borderId="50" xfId="0" applyFont="1" applyBorder="1" applyAlignment="1">
      <alignment horizontal="center" vertical="center"/>
    </xf>
    <xf numFmtId="0" fontId="26" fillId="0" borderId="50" xfId="2" applyFont="1" applyBorder="1" applyAlignment="1">
      <alignment horizontal="center" vertical="center"/>
    </xf>
    <xf numFmtId="0" fontId="7" fillId="0" borderId="50" xfId="0" applyFont="1" applyBorder="1" applyAlignment="1">
      <alignment horizontal="center" vertical="top"/>
    </xf>
    <xf numFmtId="0" fontId="24" fillId="0" borderId="50" xfId="0" applyFont="1" applyBorder="1" applyAlignment="1">
      <alignment horizontal="center" vertical="center"/>
    </xf>
    <xf numFmtId="0" fontId="24" fillId="0" borderId="39" xfId="0" applyFont="1" applyBorder="1" applyAlignment="1">
      <alignment horizontal="center" vertical="center"/>
    </xf>
    <xf numFmtId="0" fontId="2" fillId="0" borderId="50" xfId="0" applyFont="1" applyFill="1" applyBorder="1" applyAlignment="1">
      <alignment horizontal="center" vertical="center" wrapText="1"/>
    </xf>
    <xf numFmtId="164" fontId="0" fillId="0" borderId="0" xfId="0" applyNumberFormat="1" applyBorder="1" applyAlignment="1">
      <alignment vertical="center"/>
    </xf>
    <xf numFmtId="0" fontId="2" fillId="0" borderId="46"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4" fillId="0" borderId="52"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3" fillId="0" borderId="13" xfId="0" applyFont="1" applyFill="1" applyBorder="1" applyAlignment="1">
      <alignment vertical="center" wrapText="1"/>
    </xf>
    <xf numFmtId="0" fontId="3" fillId="0" borderId="14" xfId="0" applyFont="1" applyFill="1" applyBorder="1" applyAlignment="1">
      <alignment vertical="center" wrapText="1"/>
    </xf>
    <xf numFmtId="165" fontId="3" fillId="0" borderId="16" xfId="0" applyNumberFormat="1" applyFont="1" applyFill="1" applyBorder="1" applyAlignment="1">
      <alignment horizontal="center" vertical="center" wrapText="1"/>
    </xf>
    <xf numFmtId="164" fontId="4" fillId="0" borderId="16" xfId="0" applyNumberFormat="1" applyFont="1" applyFill="1" applyBorder="1" applyAlignment="1">
      <alignment horizontal="center" vertical="center" wrapText="1"/>
    </xf>
    <xf numFmtId="164" fontId="3" fillId="0" borderId="16" xfId="0" applyNumberFormat="1" applyFont="1" applyFill="1" applyBorder="1" applyAlignment="1">
      <alignment horizontal="center" vertical="center" wrapText="1"/>
    </xf>
    <xf numFmtId="2" fontId="5" fillId="0" borderId="16" xfId="0" applyNumberFormat="1" applyFont="1" applyFill="1" applyBorder="1" applyAlignment="1">
      <alignment horizontal="center" vertical="center" wrapText="1"/>
    </xf>
    <xf numFmtId="0" fontId="3" fillId="0" borderId="26" xfId="0" applyFont="1" applyFill="1" applyBorder="1" applyAlignment="1">
      <alignment vertical="center" wrapText="1"/>
    </xf>
    <xf numFmtId="2" fontId="3" fillId="0" borderId="25" xfId="0" applyNumberFormat="1" applyFont="1" applyFill="1" applyBorder="1" applyAlignment="1">
      <alignment horizontal="center" vertical="center" wrapText="1"/>
    </xf>
    <xf numFmtId="0" fontId="7" fillId="0" borderId="19" xfId="0" applyFont="1" applyFill="1" applyBorder="1" applyAlignment="1">
      <alignment vertical="center" wrapText="1"/>
    </xf>
    <xf numFmtId="1" fontId="8" fillId="0" borderId="20" xfId="0" applyNumberFormat="1" applyFont="1" applyFill="1" applyBorder="1" applyAlignment="1">
      <alignment horizontal="center" vertical="center" wrapText="1"/>
    </xf>
    <xf numFmtId="2" fontId="8" fillId="0" borderId="22" xfId="0"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3" fillId="0" borderId="9" xfId="0" applyFont="1" applyFill="1" applyBorder="1" applyAlignment="1">
      <alignment vertical="center" wrapText="1"/>
    </xf>
    <xf numFmtId="0" fontId="29" fillId="0" borderId="26" xfId="0" applyFont="1" applyFill="1" applyBorder="1" applyAlignment="1">
      <alignment vertical="center" wrapText="1"/>
    </xf>
    <xf numFmtId="1" fontId="6" fillId="0" borderId="27" xfId="0" applyNumberFormat="1" applyFont="1" applyFill="1" applyBorder="1" applyAlignment="1" applyProtection="1">
      <alignment horizontal="center" vertical="center" wrapText="1"/>
      <protection locked="0"/>
    </xf>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7" fillId="0" borderId="0" xfId="0" applyFont="1" applyFill="1" applyBorder="1" applyAlignment="1">
      <alignment vertical="center" wrapText="1"/>
    </xf>
    <xf numFmtId="1" fontId="8"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0" xfId="0" applyFont="1" applyFill="1" applyAlignment="1">
      <alignment vertical="center"/>
    </xf>
    <xf numFmtId="0" fontId="4" fillId="0" borderId="8" xfId="0" applyFont="1" applyFill="1" applyBorder="1" applyAlignment="1">
      <alignment horizontal="center" vertical="center" wrapText="1"/>
    </xf>
    <xf numFmtId="0" fontId="4" fillId="0" borderId="54" xfId="0" applyFont="1" applyFill="1" applyBorder="1" applyAlignment="1">
      <alignment horizontal="center" vertical="center" wrapText="1"/>
    </xf>
    <xf numFmtId="165" fontId="3" fillId="0" borderId="13" xfId="0" applyNumberFormat="1" applyFont="1" applyFill="1" applyBorder="1" applyAlignment="1">
      <alignment horizontal="center" vertical="center" wrapText="1"/>
    </xf>
    <xf numFmtId="165" fontId="3" fillId="0" borderId="55" xfId="0" applyNumberFormat="1" applyFont="1" applyFill="1" applyBorder="1" applyAlignment="1">
      <alignment horizontal="center" vertical="center" wrapText="1"/>
    </xf>
    <xf numFmtId="164" fontId="4" fillId="0" borderId="13" xfId="0" applyNumberFormat="1" applyFont="1" applyFill="1" applyBorder="1" applyAlignment="1">
      <alignment horizontal="center" vertical="center" wrapText="1"/>
    </xf>
    <xf numFmtId="164" fontId="4" fillId="0" borderId="55" xfId="0" applyNumberFormat="1" applyFont="1" applyFill="1" applyBorder="1" applyAlignment="1">
      <alignment horizontal="center" vertical="center" wrapText="1"/>
    </xf>
    <xf numFmtId="164" fontId="3" fillId="0" borderId="13" xfId="0" applyNumberFormat="1" applyFont="1" applyFill="1" applyBorder="1" applyAlignment="1">
      <alignment horizontal="center" vertical="center" wrapText="1"/>
    </xf>
    <xf numFmtId="164" fontId="3" fillId="0" borderId="55" xfId="0" applyNumberFormat="1" applyFont="1" applyFill="1" applyBorder="1" applyAlignment="1">
      <alignment horizontal="center" vertical="center" wrapText="1"/>
    </xf>
    <xf numFmtId="0" fontId="3" fillId="0" borderId="13" xfId="0" applyFont="1" applyFill="1" applyBorder="1" applyAlignment="1">
      <alignment horizontal="center" vertical="center" wrapText="1"/>
    </xf>
    <xf numFmtId="2" fontId="5" fillId="0" borderId="13" xfId="0" applyNumberFormat="1" applyFont="1" applyFill="1" applyBorder="1" applyAlignment="1">
      <alignment horizontal="center" vertical="center" wrapText="1"/>
    </xf>
    <xf numFmtId="2" fontId="5" fillId="0" borderId="55" xfId="0" applyNumberFormat="1" applyFont="1" applyFill="1" applyBorder="1" applyAlignment="1">
      <alignment horizontal="center" vertical="center" wrapText="1"/>
    </xf>
    <xf numFmtId="2" fontId="3" fillId="0" borderId="13" xfId="0" applyNumberFormat="1" applyFont="1" applyFill="1" applyBorder="1" applyAlignment="1">
      <alignment horizontal="center" vertical="center" wrapText="1"/>
    </xf>
    <xf numFmtId="2" fontId="3" fillId="0" borderId="55" xfId="0" applyNumberFormat="1" applyFont="1" applyFill="1" applyBorder="1" applyAlignment="1">
      <alignment horizontal="center" vertical="center" wrapText="1"/>
    </xf>
    <xf numFmtId="1" fontId="8" fillId="0" borderId="19" xfId="0" applyNumberFormat="1" applyFont="1" applyFill="1" applyBorder="1" applyAlignment="1">
      <alignment horizontal="center" vertical="center" wrapText="1"/>
    </xf>
    <xf numFmtId="2" fontId="8" fillId="0" borderId="19" xfId="0" applyNumberFormat="1" applyFont="1" applyFill="1" applyBorder="1" applyAlignment="1">
      <alignment horizontal="center" vertical="center" wrapText="1"/>
    </xf>
    <xf numFmtId="2" fontId="8" fillId="0" borderId="56" xfId="0" applyNumberFormat="1" applyFont="1" applyFill="1" applyBorder="1" applyAlignment="1">
      <alignment horizontal="center" vertical="center" wrapText="1"/>
    </xf>
    <xf numFmtId="0" fontId="4" fillId="0" borderId="13" xfId="0" applyFont="1" applyFill="1" applyBorder="1" applyAlignment="1">
      <alignment vertical="center" wrapText="1"/>
    </xf>
    <xf numFmtId="0" fontId="4" fillId="0" borderId="26" xfId="0" applyFont="1" applyFill="1" applyBorder="1" applyAlignment="1">
      <alignment vertical="center" wrapText="1"/>
    </xf>
    <xf numFmtId="0" fontId="3" fillId="0" borderId="0" xfId="0" applyFont="1" applyAlignment="1">
      <alignment horizontal="center" vertical="center"/>
    </xf>
    <xf numFmtId="164" fontId="32" fillId="0" borderId="0" xfId="0" applyNumberFormat="1" applyFont="1" applyFill="1" applyBorder="1" applyAlignment="1">
      <alignment horizontal="center" vertical="center"/>
    </xf>
    <xf numFmtId="0" fontId="0" fillId="0" borderId="0" xfId="0" applyFill="1" applyBorder="1" applyAlignment="1">
      <alignment vertical="center"/>
    </xf>
    <xf numFmtId="164" fontId="32" fillId="0" borderId="0" xfId="0" applyNumberFormat="1" applyFont="1" applyFill="1" applyBorder="1" applyAlignment="1">
      <alignment horizontal="center" vertical="center" wrapText="1"/>
    </xf>
    <xf numFmtId="165" fontId="16" fillId="0" borderId="0" xfId="0" applyNumberFormat="1" applyFont="1" applyFill="1" applyBorder="1" applyAlignment="1">
      <alignment horizontal="center" vertical="center"/>
    </xf>
    <xf numFmtId="164" fontId="16" fillId="0" borderId="0" xfId="0" applyNumberFormat="1" applyFont="1" applyFill="1" applyBorder="1" applyAlignment="1">
      <alignment horizontal="center" vertical="center"/>
    </xf>
    <xf numFmtId="166" fontId="16" fillId="0" borderId="0" xfId="0" applyNumberFormat="1" applyFont="1" applyFill="1" applyBorder="1" applyAlignment="1">
      <alignment horizontal="center" vertical="center"/>
    </xf>
    <xf numFmtId="164" fontId="16" fillId="0" borderId="0" xfId="0" applyNumberFormat="1" applyFont="1" applyBorder="1" applyAlignment="1">
      <alignment horizontal="center" vertical="center"/>
    </xf>
    <xf numFmtId="164" fontId="0" fillId="0" borderId="0" xfId="0" applyNumberFormat="1" applyFill="1" applyBorder="1" applyAlignment="1">
      <alignment vertical="center"/>
    </xf>
    <xf numFmtId="0" fontId="3" fillId="0" borderId="8" xfId="0" applyFont="1" applyFill="1" applyBorder="1" applyAlignment="1">
      <alignment horizontal="center" vertical="center" wrapText="1"/>
    </xf>
    <xf numFmtId="4" fontId="3" fillId="0" borderId="16" xfId="0" applyNumberFormat="1" applyFont="1" applyFill="1" applyBorder="1" applyAlignment="1">
      <alignment horizontal="center" vertical="center" wrapText="1"/>
    </xf>
    <xf numFmtId="2" fontId="8" fillId="0" borderId="20" xfId="0" applyNumberFormat="1" applyFont="1" applyFill="1" applyBorder="1" applyAlignment="1">
      <alignment horizontal="center" vertical="center" wrapText="1"/>
    </xf>
    <xf numFmtId="2" fontId="3" fillId="3" borderId="27" xfId="0" applyNumberFormat="1" applyFont="1" applyFill="1" applyBorder="1" applyAlignment="1" applyProtection="1">
      <alignment horizontal="center" vertical="center" wrapText="1"/>
      <protection locked="0"/>
    </xf>
    <xf numFmtId="2" fontId="5" fillId="0" borderId="20" xfId="0" applyNumberFormat="1" applyFont="1" applyFill="1" applyBorder="1" applyAlignment="1">
      <alignment horizontal="center" vertical="center" wrapText="1"/>
    </xf>
    <xf numFmtId="2" fontId="5" fillId="0" borderId="22" xfId="0" applyNumberFormat="1" applyFont="1" applyFill="1" applyBorder="1" applyAlignment="1">
      <alignment horizontal="center" vertical="center" wrapText="1"/>
    </xf>
    <xf numFmtId="0" fontId="35" fillId="0" borderId="39" xfId="0" applyFont="1" applyBorder="1" applyAlignment="1">
      <alignment horizontal="center" vertical="center"/>
    </xf>
    <xf numFmtId="2" fontId="6" fillId="6" borderId="14" xfId="1" applyNumberFormat="1" applyFont="1" applyFill="1" applyBorder="1" applyAlignment="1" applyProtection="1">
      <alignment horizontal="center" vertical="center" wrapText="1"/>
      <protection locked="0"/>
    </xf>
    <xf numFmtId="2" fontId="6" fillId="7" borderId="14" xfId="1" applyNumberFormat="1" applyFont="1" applyFill="1" applyBorder="1" applyAlignment="1" applyProtection="1">
      <alignment horizontal="center" vertical="center" wrapText="1"/>
      <protection locked="0"/>
    </xf>
    <xf numFmtId="2" fontId="6" fillId="8" borderId="14" xfId="1" applyNumberFormat="1" applyFont="1" applyFill="1" applyBorder="1" applyAlignment="1" applyProtection="1">
      <alignment horizontal="center" vertical="center" wrapText="1"/>
      <protection locked="0"/>
    </xf>
    <xf numFmtId="2" fontId="3" fillId="9" borderId="14" xfId="1" applyNumberFormat="1" applyFont="1" applyFill="1" applyBorder="1" applyAlignment="1" applyProtection="1">
      <alignment horizontal="center" vertical="center" wrapText="1"/>
      <protection locked="0"/>
    </xf>
    <xf numFmtId="2" fontId="3" fillId="10" borderId="14" xfId="1" applyNumberFormat="1" applyFont="1" applyFill="1" applyBorder="1" applyAlignment="1" applyProtection="1">
      <alignment horizontal="center" vertical="center" wrapText="1"/>
      <protection locked="0"/>
    </xf>
    <xf numFmtId="2" fontId="3" fillId="11" borderId="14" xfId="1" applyNumberFormat="1" applyFont="1" applyFill="1" applyBorder="1" applyAlignment="1" applyProtection="1">
      <alignment horizontal="center" vertical="center" wrapText="1"/>
      <protection locked="0"/>
    </xf>
    <xf numFmtId="2" fontId="3" fillId="12" borderId="14" xfId="1" applyNumberFormat="1" applyFont="1" applyFill="1" applyBorder="1" applyAlignment="1" applyProtection="1">
      <alignment horizontal="center" vertical="center" wrapText="1"/>
      <protection locked="0"/>
    </xf>
    <xf numFmtId="2" fontId="6" fillId="13" borderId="14" xfId="1" applyNumberFormat="1" applyFont="1" applyFill="1" applyBorder="1" applyAlignment="1" applyProtection="1">
      <alignment horizontal="center" vertical="center" wrapText="1"/>
      <protection locked="0"/>
    </xf>
    <xf numFmtId="2" fontId="6" fillId="14" borderId="14" xfId="1" applyNumberFormat="1" applyFont="1" applyFill="1" applyBorder="1" applyAlignment="1" applyProtection="1">
      <alignment horizontal="center" vertical="center" wrapText="1"/>
      <protection locked="0"/>
    </xf>
    <xf numFmtId="2" fontId="3" fillId="7" borderId="14" xfId="1" applyNumberFormat="1" applyFont="1" applyFill="1" applyBorder="1" applyAlignment="1" applyProtection="1">
      <alignment horizontal="center" vertical="center" wrapText="1"/>
      <protection locked="0"/>
    </xf>
    <xf numFmtId="2" fontId="3" fillId="4" borderId="14" xfId="1" applyNumberFormat="1" applyFont="1" applyFill="1" applyBorder="1" applyAlignment="1" applyProtection="1">
      <alignment horizontal="center" vertical="center" wrapText="1"/>
      <protection locked="0"/>
    </xf>
    <xf numFmtId="2" fontId="3" fillId="15" borderId="14" xfId="1" applyNumberFormat="1" applyFont="1" applyFill="1" applyBorder="1" applyAlignment="1" applyProtection="1">
      <alignment horizontal="center" vertical="center" wrapText="1"/>
      <protection locked="0"/>
    </xf>
    <xf numFmtId="2" fontId="3" fillId="13" borderId="14" xfId="1" applyNumberFormat="1" applyFont="1" applyFill="1" applyBorder="1" applyAlignment="1" applyProtection="1">
      <alignment horizontal="center" vertical="center" wrapText="1"/>
      <protection locked="0"/>
    </xf>
    <xf numFmtId="2" fontId="12" fillId="2" borderId="14" xfId="1" applyNumberFormat="1" applyFont="1" applyFill="1" applyBorder="1" applyAlignment="1" applyProtection="1">
      <alignment horizontal="center" vertical="center" wrapText="1"/>
      <protection locked="0"/>
    </xf>
    <xf numFmtId="2" fontId="6" fillId="16" borderId="14" xfId="1" applyNumberFormat="1" applyFont="1" applyFill="1" applyBorder="1" applyAlignment="1" applyProtection="1">
      <alignment horizontal="center" vertical="center" wrapText="1"/>
      <protection locked="0"/>
    </xf>
    <xf numFmtId="2" fontId="6" fillId="4" borderId="14" xfId="1" applyNumberFormat="1" applyFont="1" applyFill="1" applyBorder="1" applyAlignment="1" applyProtection="1">
      <alignment horizontal="center" vertical="center" wrapText="1"/>
      <protection locked="0"/>
    </xf>
    <xf numFmtId="2" fontId="6" fillId="17" borderId="14" xfId="1" applyNumberFormat="1" applyFont="1" applyFill="1" applyBorder="1" applyAlignment="1" applyProtection="1">
      <alignment horizontal="center" vertical="center" wrapText="1"/>
      <protection locked="0"/>
    </xf>
    <xf numFmtId="2" fontId="6" fillId="19" borderId="14" xfId="1" applyNumberFormat="1" applyFont="1" applyFill="1" applyBorder="1" applyAlignment="1" applyProtection="1">
      <alignment horizontal="center" vertical="center" wrapText="1"/>
      <protection locked="0"/>
    </xf>
    <xf numFmtId="2" fontId="6" fillId="21" borderId="14" xfId="1" applyNumberFormat="1" applyFont="1" applyFill="1" applyBorder="1" applyAlignment="1" applyProtection="1">
      <alignment horizontal="center" vertical="center" wrapText="1"/>
      <protection locked="0"/>
    </xf>
    <xf numFmtId="2" fontId="12" fillId="13" borderId="14" xfId="1" applyNumberFormat="1" applyFont="1" applyFill="1" applyBorder="1" applyAlignment="1" applyProtection="1">
      <alignment horizontal="center" vertical="center" wrapText="1"/>
      <protection locked="0"/>
    </xf>
    <xf numFmtId="2" fontId="12" fillId="15" borderId="14" xfId="1" applyNumberFormat="1" applyFont="1" applyFill="1" applyBorder="1" applyAlignment="1" applyProtection="1">
      <alignment horizontal="center" vertical="center" wrapText="1"/>
      <protection locked="0"/>
    </xf>
    <xf numFmtId="2" fontId="12" fillId="18" borderId="14" xfId="1" applyNumberFormat="1" applyFont="1" applyFill="1" applyBorder="1" applyAlignment="1" applyProtection="1">
      <alignment horizontal="center" vertical="center" wrapText="1"/>
      <protection locked="0"/>
    </xf>
    <xf numFmtId="2" fontId="12" fillId="20" borderId="14" xfId="1" applyNumberFormat="1" applyFont="1" applyFill="1" applyBorder="1" applyAlignment="1" applyProtection="1">
      <alignment horizontal="center" vertical="center" wrapText="1"/>
      <protection locked="0"/>
    </xf>
    <xf numFmtId="2" fontId="12" fillId="22" borderId="14" xfId="1" applyNumberFormat="1" applyFont="1" applyFill="1" applyBorder="1" applyAlignment="1" applyProtection="1">
      <alignment horizontal="center" vertical="center" wrapText="1"/>
      <protection locked="0"/>
    </xf>
    <xf numFmtId="2" fontId="12" fillId="3" borderId="14" xfId="1" applyNumberFormat="1" applyFont="1" applyFill="1" applyBorder="1" applyAlignment="1" applyProtection="1">
      <alignment horizontal="center" vertical="center" wrapText="1"/>
      <protection locked="0"/>
    </xf>
    <xf numFmtId="2" fontId="6" fillId="23" borderId="14" xfId="1" applyNumberFormat="1" applyFont="1" applyFill="1" applyBorder="1" applyAlignment="1" applyProtection="1">
      <alignment horizontal="center" vertical="center" wrapText="1"/>
      <protection locked="0"/>
    </xf>
    <xf numFmtId="2" fontId="12" fillId="24" borderId="14" xfId="1" applyNumberFormat="1" applyFont="1" applyFill="1" applyBorder="1" applyAlignment="1" applyProtection="1">
      <alignment horizontal="center" vertical="center" wrapText="1"/>
      <protection locked="0"/>
    </xf>
    <xf numFmtId="2" fontId="12" fillId="10" borderId="14" xfId="1" applyNumberFormat="1" applyFont="1" applyFill="1" applyBorder="1" applyAlignment="1" applyProtection="1">
      <alignment horizontal="center" vertical="center" wrapText="1"/>
      <protection locked="0"/>
    </xf>
    <xf numFmtId="2" fontId="6" fillId="25" borderId="14" xfId="1" applyNumberFormat="1" applyFont="1" applyFill="1" applyBorder="1" applyAlignment="1" applyProtection="1">
      <alignment horizontal="center" vertical="center" wrapText="1"/>
      <protection locked="0"/>
    </xf>
    <xf numFmtId="2" fontId="4" fillId="13" borderId="14" xfId="1" applyNumberFormat="1" applyFont="1" applyFill="1" applyBorder="1" applyAlignment="1" applyProtection="1">
      <alignment horizontal="center" vertical="center" wrapText="1"/>
      <protection locked="0"/>
    </xf>
    <xf numFmtId="2" fontId="3" fillId="0" borderId="38" xfId="0" applyNumberFormat="1" applyFont="1" applyFill="1" applyBorder="1" applyAlignment="1">
      <alignment horizontal="center" vertical="center" wrapText="1"/>
    </xf>
    <xf numFmtId="0" fontId="0" fillId="0" borderId="13" xfId="0" applyBorder="1"/>
    <xf numFmtId="1" fontId="6" fillId="0" borderId="26" xfId="0" applyNumberFormat="1" applyFont="1" applyFill="1" applyBorder="1" applyAlignment="1" applyProtection="1">
      <alignment horizontal="center" vertical="center" wrapText="1"/>
      <protection locked="0"/>
    </xf>
    <xf numFmtId="0" fontId="3" fillId="0" borderId="14" xfId="0" applyFont="1" applyFill="1" applyBorder="1" applyAlignment="1">
      <alignment horizontal="left" vertical="center" wrapText="1"/>
    </xf>
    <xf numFmtId="1" fontId="6" fillId="3" borderId="27" xfId="0" applyNumberFormat="1" applyFont="1" applyFill="1" applyBorder="1" applyAlignment="1" applyProtection="1">
      <alignment horizontal="center" vertical="center" wrapText="1"/>
      <protection locked="0"/>
    </xf>
    <xf numFmtId="1" fontId="6" fillId="3" borderId="13" xfId="0" applyNumberFormat="1" applyFont="1" applyFill="1" applyBorder="1" applyAlignment="1" applyProtection="1">
      <alignment horizontal="center" vertical="center" wrapText="1"/>
      <protection locked="0"/>
    </xf>
    <xf numFmtId="1" fontId="6" fillId="3" borderId="26" xfId="0" applyNumberFormat="1" applyFont="1" applyFill="1" applyBorder="1" applyAlignment="1" applyProtection="1">
      <alignment horizontal="center" vertical="center" wrapText="1"/>
      <protection locked="0"/>
    </xf>
    <xf numFmtId="0" fontId="0" fillId="0" borderId="1" xfId="0" applyBorder="1"/>
    <xf numFmtId="0" fontId="20" fillId="0" borderId="7" xfId="0" applyFont="1" applyBorder="1" applyAlignment="1">
      <alignment horizontal="center" vertical="center"/>
    </xf>
    <xf numFmtId="0" fontId="0" fillId="0" borderId="12" xfId="0" applyBorder="1"/>
    <xf numFmtId="0" fontId="20" fillId="0" borderId="18" xfId="0" applyFont="1" applyFill="1" applyBorder="1"/>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49"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3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2" fontId="0" fillId="0" borderId="6" xfId="0" applyNumberFormat="1" applyBorder="1" applyAlignment="1">
      <alignment horizontal="center"/>
    </xf>
    <xf numFmtId="0" fontId="0" fillId="0" borderId="48" xfId="0" applyBorder="1" applyAlignment="1">
      <alignment horizontal="center"/>
    </xf>
    <xf numFmtId="2" fontId="0" fillId="0" borderId="4" xfId="0" applyNumberFormat="1" applyBorder="1" applyAlignment="1">
      <alignment horizontal="center"/>
    </xf>
    <xf numFmtId="0" fontId="0" fillId="0" borderId="47"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1" xfId="0" applyBorder="1" applyAlignment="1">
      <alignment wrapText="1"/>
    </xf>
    <xf numFmtId="0" fontId="0" fillId="0" borderId="2" xfId="0" applyBorder="1" applyAlignment="1"/>
    <xf numFmtId="0" fontId="0" fillId="0" borderId="3" xfId="0" applyBorder="1" applyAlignment="1"/>
    <xf numFmtId="0" fontId="3" fillId="0" borderId="7" xfId="1" applyFont="1" applyFill="1" applyBorder="1" applyAlignment="1">
      <alignment horizontal="center" vertical="center" wrapText="1"/>
    </xf>
    <xf numFmtId="0" fontId="3" fillId="0" borderId="12" xfId="1" applyFont="1" applyFill="1" applyBorder="1" applyAlignment="1">
      <alignment horizontal="center" vertical="center" wrapText="1"/>
    </xf>
    <xf numFmtId="0" fontId="1" fillId="0" borderId="18" xfId="1" applyFill="1" applyBorder="1" applyAlignment="1">
      <alignment horizontal="center" vertical="center" wrapText="1"/>
    </xf>
    <xf numFmtId="0" fontId="9" fillId="0" borderId="2" xfId="1" applyFont="1" applyFill="1" applyBorder="1" applyAlignment="1">
      <alignment horizontal="center" vertical="center"/>
    </xf>
    <xf numFmtId="0" fontId="0" fillId="0" borderId="2" xfId="0" applyBorder="1" applyAlignment="1">
      <alignment horizontal="center" vertical="center"/>
    </xf>
    <xf numFmtId="0" fontId="3" fillId="0" borderId="43" xfId="1" applyFont="1" applyFill="1" applyBorder="1" applyAlignment="1">
      <alignment horizontal="center" vertical="center" wrapText="1"/>
    </xf>
    <xf numFmtId="0" fontId="3" fillId="0" borderId="44" xfId="1" applyFont="1" applyFill="1" applyBorder="1" applyAlignment="1">
      <alignment horizontal="center" vertical="center" wrapText="1"/>
    </xf>
    <xf numFmtId="0" fontId="1" fillId="0" borderId="45" xfId="1" applyFill="1" applyBorder="1" applyAlignment="1">
      <alignment horizontal="center" vertical="center" wrapText="1"/>
    </xf>
    <xf numFmtId="0" fontId="4" fillId="0" borderId="26" xfId="1" applyFont="1" applyFill="1" applyBorder="1" applyAlignment="1">
      <alignment horizontal="center" vertical="center" wrapText="1"/>
    </xf>
    <xf numFmtId="0" fontId="4" fillId="0" borderId="39" xfId="1" applyFont="1" applyFill="1" applyBorder="1" applyAlignment="1">
      <alignment horizontal="center" vertical="center" wrapText="1"/>
    </xf>
    <xf numFmtId="0" fontId="4" fillId="0" borderId="38" xfId="1" applyFont="1" applyFill="1" applyBorder="1" applyAlignment="1">
      <alignment horizontal="center" vertical="center" wrapText="1"/>
    </xf>
    <xf numFmtId="0" fontId="4" fillId="0" borderId="40" xfId="1" applyFont="1" applyFill="1" applyBorder="1" applyAlignment="1">
      <alignment horizontal="center" vertical="center" wrapText="1"/>
    </xf>
    <xf numFmtId="2" fontId="5" fillId="0" borderId="25" xfId="1" applyNumberFormat="1" applyFont="1" applyFill="1" applyBorder="1" applyAlignment="1">
      <alignment horizontal="center" vertical="center" wrapText="1"/>
    </xf>
    <xf numFmtId="2" fontId="5" fillId="0" borderId="41" xfId="1" applyNumberFormat="1" applyFont="1" applyFill="1" applyBorder="1" applyAlignment="1">
      <alignment horizontal="center" vertical="center" wrapText="1"/>
    </xf>
    <xf numFmtId="0" fontId="3" fillId="2" borderId="43" xfId="1" applyFont="1" applyFill="1" applyBorder="1" applyAlignment="1">
      <alignment horizontal="center" vertical="center" wrapText="1"/>
    </xf>
    <xf numFmtId="0" fontId="3" fillId="2" borderId="44" xfId="1" applyFont="1" applyFill="1" applyBorder="1" applyAlignment="1">
      <alignment horizontal="center" vertical="center" wrapText="1"/>
    </xf>
    <xf numFmtId="0" fontId="1" fillId="2" borderId="45" xfId="1" applyFill="1" applyBorder="1" applyAlignment="1">
      <alignment horizontal="center" vertical="center" wrapText="1"/>
    </xf>
    <xf numFmtId="0" fontId="11" fillId="0" borderId="5" xfId="1" applyFont="1" applyFill="1" applyBorder="1" applyAlignment="1">
      <alignment horizontal="center" vertical="center" wrapText="1"/>
    </xf>
    <xf numFmtId="0" fontId="11" fillId="0" borderId="0" xfId="1" applyFont="1" applyFill="1" applyBorder="1" applyAlignment="1">
      <alignment horizontal="center" vertical="center" wrapText="1"/>
    </xf>
    <xf numFmtId="0" fontId="3" fillId="0" borderId="32" xfId="1" applyFont="1" applyFill="1" applyBorder="1" applyAlignment="1">
      <alignment horizontal="center" vertical="center" wrapText="1"/>
    </xf>
    <xf numFmtId="0" fontId="3" fillId="0" borderId="33" xfId="1" applyFont="1" applyFill="1" applyBorder="1" applyAlignment="1">
      <alignment horizontal="center" vertical="center" wrapText="1"/>
    </xf>
    <xf numFmtId="0" fontId="1" fillId="0" borderId="34" xfId="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1" fillId="2" borderId="18" xfId="1" applyFill="1" applyBorder="1" applyAlignment="1">
      <alignment horizontal="center" vertical="center" wrapText="1"/>
    </xf>
    <xf numFmtId="0" fontId="3" fillId="0" borderId="18" xfId="1" applyFont="1" applyFill="1" applyBorder="1" applyAlignment="1">
      <alignment horizontal="center" vertical="center" wrapText="1"/>
    </xf>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4" xfId="1" applyFont="1" applyBorder="1" applyAlignment="1">
      <alignment horizontal="center" vertical="center" wrapText="1"/>
    </xf>
    <xf numFmtId="0" fontId="1" fillId="0" borderId="5" xfId="1" applyBorder="1" applyAlignment="1">
      <alignment horizontal="center" vertical="center" wrapText="1"/>
    </xf>
    <xf numFmtId="0" fontId="7" fillId="0" borderId="18" xfId="1" applyFont="1" applyFill="1" applyBorder="1" applyAlignment="1">
      <alignment horizontal="center" vertical="center" wrapText="1"/>
    </xf>
    <xf numFmtId="0" fontId="17" fillId="0" borderId="1" xfId="1"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 fillId="0" borderId="12" xfId="1" applyFill="1" applyBorder="1" applyAlignment="1">
      <alignment horizontal="center" vertical="center" wrapText="1"/>
    </xf>
    <xf numFmtId="0" fontId="17" fillId="0" borderId="0" xfId="1" applyFont="1" applyFill="1" applyBorder="1" applyAlignment="1">
      <alignment horizontal="center" vertical="center" wrapText="1"/>
    </xf>
    <xf numFmtId="0" fontId="18" fillId="0" borderId="0" xfId="0" applyFont="1" applyBorder="1" applyAlignment="1">
      <alignment vertical="center"/>
    </xf>
    <xf numFmtId="0" fontId="3" fillId="0" borderId="24" xfId="1" applyFont="1" applyFill="1" applyBorder="1" applyAlignment="1">
      <alignment horizontal="center" vertical="center" wrapText="1"/>
    </xf>
    <xf numFmtId="0" fontId="17" fillId="0" borderId="2" xfId="1" applyFont="1" applyFill="1" applyBorder="1" applyAlignment="1">
      <alignment horizontal="center" vertical="center" wrapText="1"/>
    </xf>
    <xf numFmtId="0" fontId="3" fillId="0" borderId="5"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1" fillId="0" borderId="23" xfId="1" applyFill="1" applyBorder="1" applyAlignment="1">
      <alignment horizontal="center" vertical="center" wrapText="1"/>
    </xf>
    <xf numFmtId="0" fontId="3" fillId="0" borderId="34"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3" fillId="0" borderId="28" xfId="1" applyFont="1" applyFill="1" applyBorder="1" applyAlignment="1">
      <alignment horizontal="center" vertical="center" wrapText="1"/>
    </xf>
    <xf numFmtId="0" fontId="1" fillId="0" borderId="29" xfId="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3" fillId="0" borderId="5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51"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43"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 xfId="0" applyFont="1"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3" fillId="0" borderId="2"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0" fillId="0" borderId="2" xfId="0" applyBorder="1" applyAlignment="1">
      <alignment vertical="center" wrapText="1"/>
    </xf>
    <xf numFmtId="2" fontId="22" fillId="0" borderId="20" xfId="0" applyNumberFormat="1" applyFont="1" applyBorder="1" applyAlignment="1" applyProtection="1"/>
    <xf numFmtId="2" fontId="0" fillId="0" borderId="57" xfId="0" applyNumberFormat="1" applyBorder="1" applyAlignment="1" applyProtection="1"/>
    <xf numFmtId="2" fontId="0" fillId="0" borderId="42" xfId="0" applyNumberFormat="1" applyBorder="1" applyAlignment="1" applyProtection="1"/>
    <xf numFmtId="0" fontId="0" fillId="0" borderId="2" xfId="0" applyBorder="1" applyAlignment="1">
      <alignment wrapText="1"/>
    </xf>
    <xf numFmtId="0" fontId="22" fillId="0" borderId="23" xfId="0" applyFont="1" applyBorder="1" applyAlignment="1">
      <alignment horizontal="center" vertical="center"/>
    </xf>
    <xf numFmtId="0" fontId="0" fillId="0" borderId="2" xfId="0" applyBorder="1" applyAlignment="1" applyProtection="1">
      <protection locked="0"/>
    </xf>
    <xf numFmtId="0" fontId="0" fillId="0" borderId="3" xfId="0" applyBorder="1" applyAlignment="1" applyProtection="1">
      <protection locked="0"/>
    </xf>
    <xf numFmtId="0" fontId="20" fillId="0" borderId="9" xfId="0" applyFont="1" applyBorder="1" applyAlignment="1">
      <alignment horizontal="center"/>
    </xf>
    <xf numFmtId="0" fontId="20" fillId="0" borderId="35" xfId="0" applyFont="1" applyBorder="1" applyAlignment="1">
      <alignment horizontal="center"/>
    </xf>
    <xf numFmtId="0" fontId="20" fillId="0" borderId="37" xfId="0" applyFont="1" applyBorder="1" applyAlignment="1">
      <alignment horizontal="center"/>
    </xf>
    <xf numFmtId="2" fontId="0" fillId="0" borderId="14" xfId="0" applyNumberFormat="1" applyBorder="1" applyAlignment="1"/>
    <xf numFmtId="2" fontId="0" fillId="0" borderId="36" xfId="0" applyNumberFormat="1" applyBorder="1" applyAlignment="1"/>
    <xf numFmtId="2" fontId="0" fillId="0" borderId="17" xfId="0" applyNumberFormat="1" applyBorder="1" applyAlignment="1"/>
  </cellXfs>
  <cellStyles count="3">
    <cellStyle name="Гиперссылка" xfId="2" builtinId="8"/>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01" Type="http://schemas.openxmlformats.org/officeDocument/2006/relationships/image" Target="../media/image102.jpeg"/><Relationship Id="rId102" Type="http://schemas.openxmlformats.org/officeDocument/2006/relationships/image" Target="../media/image103.jpg"/><Relationship Id="rId103" Type="http://schemas.openxmlformats.org/officeDocument/2006/relationships/image" Target="../media/image104.jpg"/><Relationship Id="rId104" Type="http://schemas.openxmlformats.org/officeDocument/2006/relationships/image" Target="../media/image105.jpeg"/><Relationship Id="rId105" Type="http://schemas.openxmlformats.org/officeDocument/2006/relationships/image" Target="../media/image106.jpeg"/><Relationship Id="rId106" Type="http://schemas.openxmlformats.org/officeDocument/2006/relationships/image" Target="../media/image107.jpeg"/><Relationship Id="rId1" Type="http://schemas.openxmlformats.org/officeDocument/2006/relationships/image" Target="../media/image2.jpeg"/><Relationship Id="rId2" Type="http://schemas.openxmlformats.org/officeDocument/2006/relationships/image" Target="../media/image3.jpeg"/><Relationship Id="rId3" Type="http://schemas.openxmlformats.org/officeDocument/2006/relationships/image" Target="../media/image4.jpeg"/><Relationship Id="rId4" Type="http://schemas.openxmlformats.org/officeDocument/2006/relationships/image" Target="../media/image5.jpeg"/><Relationship Id="rId5" Type="http://schemas.openxmlformats.org/officeDocument/2006/relationships/image" Target="../media/image6.jpeg"/><Relationship Id="rId6" Type="http://schemas.openxmlformats.org/officeDocument/2006/relationships/image" Target="../media/image7.jpeg"/><Relationship Id="rId7" Type="http://schemas.openxmlformats.org/officeDocument/2006/relationships/image" Target="../media/image8.jpeg"/><Relationship Id="rId8" Type="http://schemas.openxmlformats.org/officeDocument/2006/relationships/image" Target="../media/image9.jpeg"/><Relationship Id="rId9" Type="http://schemas.openxmlformats.org/officeDocument/2006/relationships/image" Target="../media/image10.jpeg"/><Relationship Id="rId10" Type="http://schemas.openxmlformats.org/officeDocument/2006/relationships/image" Target="../media/image11.jpeg"/><Relationship Id="rId11" Type="http://schemas.openxmlformats.org/officeDocument/2006/relationships/image" Target="../media/image12.png"/><Relationship Id="rId12" Type="http://schemas.openxmlformats.org/officeDocument/2006/relationships/image" Target="../media/image13.png"/><Relationship Id="rId13" Type="http://schemas.openxmlformats.org/officeDocument/2006/relationships/image" Target="../media/image14.png"/><Relationship Id="rId14" Type="http://schemas.openxmlformats.org/officeDocument/2006/relationships/image" Target="../media/image15.png"/><Relationship Id="rId15" Type="http://schemas.openxmlformats.org/officeDocument/2006/relationships/image" Target="../media/image16.png"/><Relationship Id="rId16" Type="http://schemas.openxmlformats.org/officeDocument/2006/relationships/image" Target="../media/image17.png"/><Relationship Id="rId17" Type="http://schemas.openxmlformats.org/officeDocument/2006/relationships/image" Target="../media/image18.png"/><Relationship Id="rId18" Type="http://schemas.openxmlformats.org/officeDocument/2006/relationships/image" Target="../media/image19.jpeg"/><Relationship Id="rId19" Type="http://schemas.openxmlformats.org/officeDocument/2006/relationships/image" Target="../media/image20.jpeg"/><Relationship Id="rId30" Type="http://schemas.openxmlformats.org/officeDocument/2006/relationships/image" Target="../media/image31.png"/><Relationship Id="rId31" Type="http://schemas.openxmlformats.org/officeDocument/2006/relationships/image" Target="../media/image32.png"/><Relationship Id="rId32" Type="http://schemas.openxmlformats.org/officeDocument/2006/relationships/image" Target="../media/image33.jpeg"/><Relationship Id="rId33" Type="http://schemas.openxmlformats.org/officeDocument/2006/relationships/image" Target="../media/image34.jpg"/><Relationship Id="rId34" Type="http://schemas.openxmlformats.org/officeDocument/2006/relationships/image" Target="../media/image35.jpeg"/><Relationship Id="rId35" Type="http://schemas.openxmlformats.org/officeDocument/2006/relationships/image" Target="../media/image36.jpg"/><Relationship Id="rId36" Type="http://schemas.openxmlformats.org/officeDocument/2006/relationships/image" Target="../media/image37.jpg"/><Relationship Id="rId37" Type="http://schemas.openxmlformats.org/officeDocument/2006/relationships/image" Target="../media/image38.jpg"/><Relationship Id="rId38" Type="http://schemas.openxmlformats.org/officeDocument/2006/relationships/image" Target="../media/image39.jpg"/><Relationship Id="rId39" Type="http://schemas.openxmlformats.org/officeDocument/2006/relationships/image" Target="../media/image40.jpg"/><Relationship Id="rId50" Type="http://schemas.openxmlformats.org/officeDocument/2006/relationships/image" Target="../media/image51.jpg"/><Relationship Id="rId51" Type="http://schemas.openxmlformats.org/officeDocument/2006/relationships/image" Target="../media/image52.jpg"/><Relationship Id="rId52" Type="http://schemas.openxmlformats.org/officeDocument/2006/relationships/image" Target="../media/image53.jpg"/><Relationship Id="rId53" Type="http://schemas.openxmlformats.org/officeDocument/2006/relationships/image" Target="../media/image54.jpg"/><Relationship Id="rId54" Type="http://schemas.openxmlformats.org/officeDocument/2006/relationships/image" Target="../media/image55.jpg"/><Relationship Id="rId55" Type="http://schemas.openxmlformats.org/officeDocument/2006/relationships/image" Target="../media/image56.jpg"/><Relationship Id="rId56" Type="http://schemas.openxmlformats.org/officeDocument/2006/relationships/image" Target="../media/image57.jpg"/><Relationship Id="rId57" Type="http://schemas.openxmlformats.org/officeDocument/2006/relationships/image" Target="../media/image58.jpg"/><Relationship Id="rId58" Type="http://schemas.openxmlformats.org/officeDocument/2006/relationships/image" Target="../media/image59.jpg"/><Relationship Id="rId59" Type="http://schemas.openxmlformats.org/officeDocument/2006/relationships/image" Target="../media/image60.jpg"/><Relationship Id="rId70" Type="http://schemas.openxmlformats.org/officeDocument/2006/relationships/image" Target="../media/image71.jpg"/><Relationship Id="rId71" Type="http://schemas.openxmlformats.org/officeDocument/2006/relationships/image" Target="../media/image72.jpg"/><Relationship Id="rId72" Type="http://schemas.openxmlformats.org/officeDocument/2006/relationships/image" Target="../media/image73.jpg"/><Relationship Id="rId73" Type="http://schemas.openxmlformats.org/officeDocument/2006/relationships/image" Target="../media/image74.jpg"/><Relationship Id="rId74" Type="http://schemas.openxmlformats.org/officeDocument/2006/relationships/image" Target="../media/image75.jpg"/><Relationship Id="rId75" Type="http://schemas.openxmlformats.org/officeDocument/2006/relationships/image" Target="../media/image76.jpg"/><Relationship Id="rId76" Type="http://schemas.openxmlformats.org/officeDocument/2006/relationships/image" Target="../media/image77.jpeg"/><Relationship Id="rId77" Type="http://schemas.openxmlformats.org/officeDocument/2006/relationships/image" Target="../media/image78.jpeg"/><Relationship Id="rId78" Type="http://schemas.openxmlformats.org/officeDocument/2006/relationships/image" Target="../media/image79.jpeg"/><Relationship Id="rId79" Type="http://schemas.openxmlformats.org/officeDocument/2006/relationships/image" Target="../media/image80.jpeg"/><Relationship Id="rId90" Type="http://schemas.openxmlformats.org/officeDocument/2006/relationships/image" Target="../media/image91.png"/><Relationship Id="rId91" Type="http://schemas.openxmlformats.org/officeDocument/2006/relationships/image" Target="../media/image92.png"/><Relationship Id="rId92" Type="http://schemas.openxmlformats.org/officeDocument/2006/relationships/image" Target="../media/image93.png"/><Relationship Id="rId93" Type="http://schemas.openxmlformats.org/officeDocument/2006/relationships/image" Target="../media/image94.jpeg"/><Relationship Id="rId94" Type="http://schemas.openxmlformats.org/officeDocument/2006/relationships/image" Target="../media/image95.jpeg"/><Relationship Id="rId95" Type="http://schemas.openxmlformats.org/officeDocument/2006/relationships/image" Target="../media/image96.jpeg"/><Relationship Id="rId96" Type="http://schemas.openxmlformats.org/officeDocument/2006/relationships/image" Target="../media/image97.jpeg"/><Relationship Id="rId97" Type="http://schemas.openxmlformats.org/officeDocument/2006/relationships/image" Target="../media/image98.jpeg"/><Relationship Id="rId98" Type="http://schemas.openxmlformats.org/officeDocument/2006/relationships/image" Target="../media/image99.jpeg"/><Relationship Id="rId99" Type="http://schemas.openxmlformats.org/officeDocument/2006/relationships/image" Target="../media/image100.jpg"/><Relationship Id="rId20" Type="http://schemas.openxmlformats.org/officeDocument/2006/relationships/image" Target="../media/image21.jpeg"/><Relationship Id="rId21" Type="http://schemas.openxmlformats.org/officeDocument/2006/relationships/image" Target="../media/image22.jpeg"/><Relationship Id="rId22" Type="http://schemas.openxmlformats.org/officeDocument/2006/relationships/image" Target="../media/image23.jpeg"/><Relationship Id="rId23" Type="http://schemas.openxmlformats.org/officeDocument/2006/relationships/image" Target="../media/image24.jpeg"/><Relationship Id="rId24" Type="http://schemas.openxmlformats.org/officeDocument/2006/relationships/image" Target="../media/image25.png"/><Relationship Id="rId25" Type="http://schemas.openxmlformats.org/officeDocument/2006/relationships/image" Target="../media/image26.jpeg"/><Relationship Id="rId26" Type="http://schemas.openxmlformats.org/officeDocument/2006/relationships/image" Target="../media/image27.jpeg"/><Relationship Id="rId27" Type="http://schemas.openxmlformats.org/officeDocument/2006/relationships/image" Target="../media/image28.png"/><Relationship Id="rId28" Type="http://schemas.openxmlformats.org/officeDocument/2006/relationships/image" Target="../media/image29.png"/><Relationship Id="rId29" Type="http://schemas.openxmlformats.org/officeDocument/2006/relationships/image" Target="../media/image30.png"/><Relationship Id="rId40" Type="http://schemas.openxmlformats.org/officeDocument/2006/relationships/image" Target="../media/image41.jpg"/><Relationship Id="rId41" Type="http://schemas.openxmlformats.org/officeDocument/2006/relationships/image" Target="../media/image42.jpeg"/><Relationship Id="rId42" Type="http://schemas.openxmlformats.org/officeDocument/2006/relationships/image" Target="../media/image43.jpg"/><Relationship Id="rId43" Type="http://schemas.openxmlformats.org/officeDocument/2006/relationships/image" Target="../media/image44.jpg"/><Relationship Id="rId44" Type="http://schemas.openxmlformats.org/officeDocument/2006/relationships/image" Target="../media/image45.jpg"/><Relationship Id="rId45" Type="http://schemas.openxmlformats.org/officeDocument/2006/relationships/image" Target="../media/image46.jpg"/><Relationship Id="rId46" Type="http://schemas.openxmlformats.org/officeDocument/2006/relationships/image" Target="../media/image47.jpg"/><Relationship Id="rId47" Type="http://schemas.openxmlformats.org/officeDocument/2006/relationships/image" Target="../media/image48.jpg"/><Relationship Id="rId48" Type="http://schemas.openxmlformats.org/officeDocument/2006/relationships/image" Target="../media/image49.jpg"/><Relationship Id="rId49" Type="http://schemas.openxmlformats.org/officeDocument/2006/relationships/image" Target="../media/image50.jpg"/><Relationship Id="rId60" Type="http://schemas.openxmlformats.org/officeDocument/2006/relationships/image" Target="../media/image61.JPG"/><Relationship Id="rId61" Type="http://schemas.openxmlformats.org/officeDocument/2006/relationships/image" Target="../media/image62.jpg"/><Relationship Id="rId62" Type="http://schemas.openxmlformats.org/officeDocument/2006/relationships/image" Target="../media/image63.jpg"/><Relationship Id="rId63" Type="http://schemas.openxmlformats.org/officeDocument/2006/relationships/image" Target="../media/image64.jpg"/><Relationship Id="rId64" Type="http://schemas.openxmlformats.org/officeDocument/2006/relationships/image" Target="../media/image65.jpg"/><Relationship Id="rId65" Type="http://schemas.openxmlformats.org/officeDocument/2006/relationships/image" Target="../media/image66.jpg"/><Relationship Id="rId66" Type="http://schemas.openxmlformats.org/officeDocument/2006/relationships/image" Target="../media/image67.jpg"/><Relationship Id="rId67" Type="http://schemas.openxmlformats.org/officeDocument/2006/relationships/image" Target="../media/image68.jpeg"/><Relationship Id="rId68" Type="http://schemas.openxmlformats.org/officeDocument/2006/relationships/image" Target="../media/image69.jpeg"/><Relationship Id="rId69" Type="http://schemas.openxmlformats.org/officeDocument/2006/relationships/image" Target="../media/image70.jpg"/><Relationship Id="rId100" Type="http://schemas.openxmlformats.org/officeDocument/2006/relationships/image" Target="../media/image101.jpg"/><Relationship Id="rId80" Type="http://schemas.openxmlformats.org/officeDocument/2006/relationships/image" Target="../media/image81.jpeg"/><Relationship Id="rId81" Type="http://schemas.openxmlformats.org/officeDocument/2006/relationships/image" Target="../media/image82.jpeg"/><Relationship Id="rId82" Type="http://schemas.openxmlformats.org/officeDocument/2006/relationships/image" Target="../media/image83.jpeg"/><Relationship Id="rId83" Type="http://schemas.openxmlformats.org/officeDocument/2006/relationships/image" Target="../media/image84.png"/><Relationship Id="rId84" Type="http://schemas.openxmlformats.org/officeDocument/2006/relationships/image" Target="../media/image85.jpeg"/><Relationship Id="rId85" Type="http://schemas.openxmlformats.org/officeDocument/2006/relationships/image" Target="../media/image86.jpeg"/><Relationship Id="rId86" Type="http://schemas.openxmlformats.org/officeDocument/2006/relationships/image" Target="../media/image87.jpeg"/><Relationship Id="rId87" Type="http://schemas.openxmlformats.org/officeDocument/2006/relationships/image" Target="../media/image88.jpeg"/><Relationship Id="rId88" Type="http://schemas.openxmlformats.org/officeDocument/2006/relationships/image" Target="../media/image89.jpeg"/><Relationship Id="rId89" Type="http://schemas.openxmlformats.org/officeDocument/2006/relationships/image" Target="../media/image90.jpg"/></Relationships>
</file>

<file path=xl/drawings/_rels/drawing3.xml.rels><?xml version="1.0" encoding="UTF-8" standalone="yes"?>
<Relationships xmlns="http://schemas.openxmlformats.org/package/2006/relationships"><Relationship Id="rId13" Type="http://schemas.openxmlformats.org/officeDocument/2006/relationships/image" Target="../media/image120.jpeg"/><Relationship Id="rId14" Type="http://schemas.openxmlformats.org/officeDocument/2006/relationships/image" Target="../media/image121.jpeg"/><Relationship Id="rId15" Type="http://schemas.openxmlformats.org/officeDocument/2006/relationships/image" Target="../media/image122.jpeg"/><Relationship Id="rId16" Type="http://schemas.openxmlformats.org/officeDocument/2006/relationships/image" Target="../media/image123.jpeg"/><Relationship Id="rId17" Type="http://schemas.openxmlformats.org/officeDocument/2006/relationships/image" Target="../media/image124.jpeg"/><Relationship Id="rId18" Type="http://schemas.openxmlformats.org/officeDocument/2006/relationships/image" Target="../media/image125.jpeg"/><Relationship Id="rId19" Type="http://schemas.openxmlformats.org/officeDocument/2006/relationships/image" Target="../media/image126.jpeg"/><Relationship Id="rId63" Type="http://schemas.openxmlformats.org/officeDocument/2006/relationships/image" Target="../media/image169.jpg"/><Relationship Id="rId64" Type="http://schemas.openxmlformats.org/officeDocument/2006/relationships/image" Target="../media/image170.jpg"/><Relationship Id="rId50" Type="http://schemas.openxmlformats.org/officeDocument/2006/relationships/image" Target="../media/image156.jpg"/><Relationship Id="rId51" Type="http://schemas.openxmlformats.org/officeDocument/2006/relationships/image" Target="../media/image157.jpg"/><Relationship Id="rId52" Type="http://schemas.openxmlformats.org/officeDocument/2006/relationships/image" Target="../media/image158.jpg"/><Relationship Id="rId53" Type="http://schemas.openxmlformats.org/officeDocument/2006/relationships/image" Target="../media/image159.jpeg"/><Relationship Id="rId54" Type="http://schemas.openxmlformats.org/officeDocument/2006/relationships/image" Target="../media/image160.jpeg"/><Relationship Id="rId55" Type="http://schemas.openxmlformats.org/officeDocument/2006/relationships/image" Target="../media/image161.jpeg"/><Relationship Id="rId56" Type="http://schemas.openxmlformats.org/officeDocument/2006/relationships/image" Target="../media/image162.jpeg"/><Relationship Id="rId57" Type="http://schemas.openxmlformats.org/officeDocument/2006/relationships/image" Target="../media/image163.jpg"/><Relationship Id="rId58" Type="http://schemas.openxmlformats.org/officeDocument/2006/relationships/image" Target="../media/image164.jpeg"/><Relationship Id="rId59" Type="http://schemas.openxmlformats.org/officeDocument/2006/relationships/image" Target="../media/image165.jpeg"/><Relationship Id="rId40" Type="http://schemas.openxmlformats.org/officeDocument/2006/relationships/image" Target="../media/image99.jpeg"/><Relationship Id="rId41" Type="http://schemas.openxmlformats.org/officeDocument/2006/relationships/image" Target="../media/image147.jpeg"/><Relationship Id="rId42" Type="http://schemas.openxmlformats.org/officeDocument/2006/relationships/image" Target="../media/image148.jpeg"/><Relationship Id="rId43" Type="http://schemas.openxmlformats.org/officeDocument/2006/relationships/image" Target="../media/image149.png"/><Relationship Id="rId44" Type="http://schemas.openxmlformats.org/officeDocument/2006/relationships/image" Target="../media/image150.png"/><Relationship Id="rId45" Type="http://schemas.openxmlformats.org/officeDocument/2006/relationships/image" Target="../media/image151.png"/><Relationship Id="rId46" Type="http://schemas.openxmlformats.org/officeDocument/2006/relationships/image" Target="../media/image152.jpeg"/><Relationship Id="rId47" Type="http://schemas.openxmlformats.org/officeDocument/2006/relationships/image" Target="../media/image153.jpg"/><Relationship Id="rId48" Type="http://schemas.openxmlformats.org/officeDocument/2006/relationships/image" Target="../media/image154.jpg"/><Relationship Id="rId49" Type="http://schemas.openxmlformats.org/officeDocument/2006/relationships/image" Target="../media/image155.jpg"/><Relationship Id="rId1" Type="http://schemas.openxmlformats.org/officeDocument/2006/relationships/image" Target="../media/image108.jpeg"/><Relationship Id="rId2" Type="http://schemas.openxmlformats.org/officeDocument/2006/relationships/image" Target="../media/image109.jpeg"/><Relationship Id="rId3" Type="http://schemas.openxmlformats.org/officeDocument/2006/relationships/image" Target="../media/image110.jpeg"/><Relationship Id="rId4" Type="http://schemas.openxmlformats.org/officeDocument/2006/relationships/image" Target="../media/image111.jpeg"/><Relationship Id="rId5" Type="http://schemas.openxmlformats.org/officeDocument/2006/relationships/image" Target="../media/image112.jpeg"/><Relationship Id="rId6" Type="http://schemas.openxmlformats.org/officeDocument/2006/relationships/image" Target="../media/image113.jpeg"/><Relationship Id="rId7" Type="http://schemas.openxmlformats.org/officeDocument/2006/relationships/image" Target="../media/image114.jpeg"/><Relationship Id="rId8" Type="http://schemas.openxmlformats.org/officeDocument/2006/relationships/image" Target="../media/image115.jpeg"/><Relationship Id="rId9" Type="http://schemas.openxmlformats.org/officeDocument/2006/relationships/image" Target="../media/image116.jpeg"/><Relationship Id="rId30" Type="http://schemas.openxmlformats.org/officeDocument/2006/relationships/image" Target="../media/image137.jpeg"/><Relationship Id="rId31" Type="http://schemas.openxmlformats.org/officeDocument/2006/relationships/image" Target="../media/image138.jpeg"/><Relationship Id="rId32" Type="http://schemas.openxmlformats.org/officeDocument/2006/relationships/image" Target="../media/image139.jpeg"/><Relationship Id="rId33" Type="http://schemas.openxmlformats.org/officeDocument/2006/relationships/image" Target="../media/image140.jpeg"/><Relationship Id="rId34" Type="http://schemas.openxmlformats.org/officeDocument/2006/relationships/image" Target="../media/image141.jpeg"/><Relationship Id="rId35" Type="http://schemas.openxmlformats.org/officeDocument/2006/relationships/image" Target="../media/image142.jpeg"/><Relationship Id="rId36" Type="http://schemas.openxmlformats.org/officeDocument/2006/relationships/image" Target="../media/image143.jpeg"/><Relationship Id="rId37" Type="http://schemas.openxmlformats.org/officeDocument/2006/relationships/image" Target="../media/image144.jpeg"/><Relationship Id="rId38" Type="http://schemas.openxmlformats.org/officeDocument/2006/relationships/image" Target="../media/image145.jpeg"/><Relationship Id="rId39" Type="http://schemas.openxmlformats.org/officeDocument/2006/relationships/image" Target="../media/image146.jpg"/><Relationship Id="rId20" Type="http://schemas.openxmlformats.org/officeDocument/2006/relationships/image" Target="../media/image127.jpeg"/><Relationship Id="rId21" Type="http://schemas.openxmlformats.org/officeDocument/2006/relationships/image" Target="../media/image128.jpeg"/><Relationship Id="rId22" Type="http://schemas.openxmlformats.org/officeDocument/2006/relationships/image" Target="../media/image129.jpeg"/><Relationship Id="rId23" Type="http://schemas.openxmlformats.org/officeDocument/2006/relationships/image" Target="../media/image130.jpeg"/><Relationship Id="rId24" Type="http://schemas.openxmlformats.org/officeDocument/2006/relationships/image" Target="../media/image131.jpeg"/><Relationship Id="rId25" Type="http://schemas.openxmlformats.org/officeDocument/2006/relationships/image" Target="../media/image132.jpeg"/><Relationship Id="rId26" Type="http://schemas.openxmlformats.org/officeDocument/2006/relationships/image" Target="../media/image133.jpeg"/><Relationship Id="rId27" Type="http://schemas.openxmlformats.org/officeDocument/2006/relationships/image" Target="../media/image134.jpeg"/><Relationship Id="rId28" Type="http://schemas.openxmlformats.org/officeDocument/2006/relationships/image" Target="../media/image135.jpeg"/><Relationship Id="rId29" Type="http://schemas.openxmlformats.org/officeDocument/2006/relationships/image" Target="../media/image136.jpeg"/><Relationship Id="rId60" Type="http://schemas.openxmlformats.org/officeDocument/2006/relationships/image" Target="../media/image166.jpg"/><Relationship Id="rId61" Type="http://schemas.openxmlformats.org/officeDocument/2006/relationships/image" Target="../media/image167.jpg"/><Relationship Id="rId62" Type="http://schemas.openxmlformats.org/officeDocument/2006/relationships/image" Target="../media/image168.png"/><Relationship Id="rId10" Type="http://schemas.openxmlformats.org/officeDocument/2006/relationships/image" Target="../media/image117.jpeg"/><Relationship Id="rId11" Type="http://schemas.openxmlformats.org/officeDocument/2006/relationships/image" Target="../media/image118.jpeg"/><Relationship Id="rId12" Type="http://schemas.openxmlformats.org/officeDocument/2006/relationships/image" Target="../media/image11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228601</xdr:rowOff>
    </xdr:from>
    <xdr:to>
      <xdr:col>0</xdr:col>
      <xdr:colOff>1733550</xdr:colOff>
      <xdr:row>0</xdr:row>
      <xdr:rowOff>885825</xdr:rowOff>
    </xdr:to>
    <xdr:grpSp>
      <xdr:nvGrpSpPr>
        <xdr:cNvPr id="2" name="Group 1"/>
        <xdr:cNvGrpSpPr>
          <a:grpSpLocks/>
        </xdr:cNvGrpSpPr>
      </xdr:nvGrpSpPr>
      <xdr:grpSpPr bwMode="auto">
        <a:xfrm>
          <a:off x="152400" y="228601"/>
          <a:ext cx="1581150" cy="657224"/>
          <a:chOff x="108723675" y="109482600"/>
          <a:chExt cx="1170000" cy="474273"/>
        </a:xfrm>
      </xdr:grpSpPr>
      <xdr:pic>
        <xdr:nvPicPr>
          <xdr:cNvPr id="3" name="Picture 2" descr="2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723675" y="109482600"/>
            <a:ext cx="652125" cy="47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sp macro="" textlink="">
        <xdr:nvSpPr>
          <xdr:cNvPr id="4" name="Text Box 3"/>
          <xdr:cNvSpPr txBox="1">
            <a:spLocks noChangeArrowheads="1"/>
          </xdr:cNvSpPr>
        </xdr:nvSpPr>
        <xdr:spPr bwMode="auto">
          <a:xfrm>
            <a:off x="109245241" y="109576017"/>
            <a:ext cx="648434" cy="323368"/>
          </a:xfrm>
          <a:prstGeom prst="rect">
            <a:avLst/>
          </a:prstGeom>
          <a:noFill/>
          <a:ln w="9525" algn="in">
            <a:noFill/>
            <a:miter lim="800000"/>
            <a:headEnd/>
            <a:tailEnd/>
          </a:ln>
          <a:effectLst/>
        </xdr:spPr>
        <xdr:txBody>
          <a:bodyPr vertOverflow="clip" wrap="square" lIns="36576" tIns="36576" rIns="36576" bIns="36576" anchor="t" upright="1"/>
          <a:lstStyle/>
          <a:p>
            <a:pPr algn="l" rtl="1">
              <a:defRPr sz="1000"/>
            </a:pPr>
            <a:r>
              <a:rPr lang="en-US" sz="1600" b="0" i="0" strike="noStrike">
                <a:solidFill>
                  <a:srgbClr val="000000"/>
                </a:solidFill>
                <a:latin typeface="Broadway"/>
              </a:rPr>
              <a:t>ELCO</a:t>
            </a:r>
            <a:endParaRPr lang="en-US" sz="1600" b="0" i="0" strike="noStrike">
              <a:solidFill>
                <a:srgbClr val="000000"/>
              </a:solidFill>
              <a:latin typeface="Times New Roman"/>
              <a:cs typeface="Times New Roman"/>
            </a:endParaRPr>
          </a:p>
          <a:p>
            <a:pPr algn="l" rtl="1">
              <a:defRPr sz="1000"/>
            </a:pPr>
            <a:endParaRPr lang="en-US" sz="1600" b="0" i="0" strike="noStrike">
              <a:solidFill>
                <a:srgbClr val="000000"/>
              </a:solidFill>
              <a:latin typeface="Times New Roman"/>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75</xdr:row>
      <xdr:rowOff>47625</xdr:rowOff>
    </xdr:from>
    <xdr:to>
      <xdr:col>0</xdr:col>
      <xdr:colOff>1355250</xdr:colOff>
      <xdr:row>77</xdr:row>
      <xdr:rowOff>38100</xdr:rowOff>
    </xdr:to>
    <xdr:pic>
      <xdr:nvPicPr>
        <xdr:cNvPr id="2" name="Picture 36"/>
        <xdr:cNvPicPr>
          <a:picLocks noChangeAspect="1" noChangeArrowheads="1"/>
        </xdr:cNvPicPr>
      </xdr:nvPicPr>
      <xdr:blipFill>
        <a:blip xmlns:r="http://schemas.openxmlformats.org/officeDocument/2006/relationships" r:embed="rId1"/>
        <a:srcRect/>
        <a:stretch>
          <a:fillRect/>
        </a:stretch>
      </xdr:blipFill>
      <xdr:spPr bwMode="auto">
        <a:xfrm>
          <a:off x="95250" y="20145375"/>
          <a:ext cx="1260000" cy="1276350"/>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114300</xdr:colOff>
      <xdr:row>474</xdr:row>
      <xdr:rowOff>1</xdr:rowOff>
    </xdr:from>
    <xdr:to>
      <xdr:col>0</xdr:col>
      <xdr:colOff>1381125</xdr:colOff>
      <xdr:row>478</xdr:row>
      <xdr:rowOff>152400</xdr:rowOff>
    </xdr:to>
    <xdr:pic>
      <xdr:nvPicPr>
        <xdr:cNvPr id="4" name="Picture 46"/>
        <xdr:cNvPicPr>
          <a:picLocks noChangeAspect="1" noChangeArrowheads="1"/>
        </xdr:cNvPicPr>
      </xdr:nvPicPr>
      <xdr:blipFill>
        <a:blip xmlns:r="http://schemas.openxmlformats.org/officeDocument/2006/relationships" r:embed="rId2"/>
        <a:srcRect/>
        <a:stretch>
          <a:fillRect/>
        </a:stretch>
      </xdr:blipFill>
      <xdr:spPr bwMode="auto">
        <a:xfrm>
          <a:off x="114300" y="94545151"/>
          <a:ext cx="1266825" cy="1228724"/>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85726</xdr:colOff>
      <xdr:row>355</xdr:row>
      <xdr:rowOff>114302</xdr:rowOff>
    </xdr:from>
    <xdr:to>
      <xdr:col>4</xdr:col>
      <xdr:colOff>866775</xdr:colOff>
      <xdr:row>358</xdr:row>
      <xdr:rowOff>32955</xdr:rowOff>
    </xdr:to>
    <xdr:pic>
      <xdr:nvPicPr>
        <xdr:cNvPr id="6" name="Picture 52"/>
        <xdr:cNvPicPr>
          <a:picLocks noChangeAspect="1" noChangeArrowheads="1"/>
        </xdr:cNvPicPr>
      </xdr:nvPicPr>
      <xdr:blipFill>
        <a:blip xmlns:r="http://schemas.openxmlformats.org/officeDocument/2006/relationships" r:embed="rId3"/>
        <a:srcRect/>
        <a:stretch>
          <a:fillRect/>
        </a:stretch>
      </xdr:blipFill>
      <xdr:spPr bwMode="auto">
        <a:xfrm>
          <a:off x="4743451" y="82210277"/>
          <a:ext cx="781049" cy="728278"/>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104774</xdr:colOff>
      <xdr:row>145</xdr:row>
      <xdr:rowOff>47625</xdr:rowOff>
    </xdr:from>
    <xdr:to>
      <xdr:col>0</xdr:col>
      <xdr:colOff>1364774</xdr:colOff>
      <xdr:row>149</xdr:row>
      <xdr:rowOff>143878</xdr:rowOff>
    </xdr:to>
    <xdr:pic>
      <xdr:nvPicPr>
        <xdr:cNvPr id="8" name="Picture 59"/>
        <xdr:cNvPicPr>
          <a:picLocks noChangeAspect="1" noChangeArrowheads="1"/>
        </xdr:cNvPicPr>
      </xdr:nvPicPr>
      <xdr:blipFill>
        <a:blip xmlns:r="http://schemas.openxmlformats.org/officeDocument/2006/relationships" r:embed="rId4"/>
        <a:srcRect/>
        <a:stretch>
          <a:fillRect/>
        </a:stretch>
      </xdr:blipFill>
      <xdr:spPr bwMode="auto">
        <a:xfrm>
          <a:off x="104774" y="29946600"/>
          <a:ext cx="1260000" cy="1191628"/>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57151</xdr:colOff>
      <xdr:row>265</xdr:row>
      <xdr:rowOff>19051</xdr:rowOff>
    </xdr:from>
    <xdr:to>
      <xdr:col>0</xdr:col>
      <xdr:colOff>1317151</xdr:colOff>
      <xdr:row>267</xdr:row>
      <xdr:rowOff>161926</xdr:rowOff>
    </xdr:to>
    <xdr:pic>
      <xdr:nvPicPr>
        <xdr:cNvPr id="11" name="Picture 64"/>
        <xdr:cNvPicPr>
          <a:picLocks noChangeAspect="1" noChangeArrowheads="1"/>
        </xdr:cNvPicPr>
      </xdr:nvPicPr>
      <xdr:blipFill>
        <a:blip xmlns:r="http://schemas.openxmlformats.org/officeDocument/2006/relationships" r:embed="rId5"/>
        <a:srcRect/>
        <a:stretch>
          <a:fillRect/>
        </a:stretch>
      </xdr:blipFill>
      <xdr:spPr bwMode="auto">
        <a:xfrm>
          <a:off x="57151" y="47596426"/>
          <a:ext cx="1260000" cy="1143000"/>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76199</xdr:colOff>
      <xdr:row>296</xdr:row>
      <xdr:rowOff>76200</xdr:rowOff>
    </xdr:from>
    <xdr:to>
      <xdr:col>0</xdr:col>
      <xdr:colOff>1336199</xdr:colOff>
      <xdr:row>299</xdr:row>
      <xdr:rowOff>65927</xdr:rowOff>
    </xdr:to>
    <xdr:pic>
      <xdr:nvPicPr>
        <xdr:cNvPr id="14" name="Picture 232"/>
        <xdr:cNvPicPr>
          <a:picLocks noChangeAspect="1" noChangeArrowheads="1"/>
        </xdr:cNvPicPr>
      </xdr:nvPicPr>
      <xdr:blipFill>
        <a:blip xmlns:r="http://schemas.openxmlformats.org/officeDocument/2006/relationships" r:embed="rId6"/>
        <a:srcRect/>
        <a:stretch>
          <a:fillRect/>
        </a:stretch>
      </xdr:blipFill>
      <xdr:spPr bwMode="auto">
        <a:xfrm>
          <a:off x="76199" y="57769125"/>
          <a:ext cx="1260000" cy="1132727"/>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14</xdr:row>
      <xdr:rowOff>285748</xdr:rowOff>
    </xdr:from>
    <xdr:to>
      <xdr:col>0</xdr:col>
      <xdr:colOff>1357179</xdr:colOff>
      <xdr:row>17</xdr:row>
      <xdr:rowOff>5873</xdr:rowOff>
    </xdr:to>
    <xdr:pic>
      <xdr:nvPicPr>
        <xdr:cNvPr id="15" name="Picture 251"/>
        <xdr:cNvPicPr>
          <a:picLocks noChangeAspect="1" noChangeArrowheads="1"/>
        </xdr:cNvPicPr>
      </xdr:nvPicPr>
      <xdr:blipFill>
        <a:blip xmlns:r="http://schemas.openxmlformats.org/officeDocument/2006/relationships" r:embed="rId7"/>
        <a:srcRect/>
        <a:stretch>
          <a:fillRect/>
        </a:stretch>
      </xdr:blipFill>
      <xdr:spPr bwMode="auto">
        <a:xfrm>
          <a:off x="85725" y="3676648"/>
          <a:ext cx="1271454" cy="1260000"/>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95249</xdr:colOff>
      <xdr:row>5</xdr:row>
      <xdr:rowOff>66673</xdr:rowOff>
    </xdr:from>
    <xdr:to>
      <xdr:col>0</xdr:col>
      <xdr:colOff>1355249</xdr:colOff>
      <xdr:row>7</xdr:row>
      <xdr:rowOff>25376</xdr:rowOff>
    </xdr:to>
    <xdr:pic>
      <xdr:nvPicPr>
        <xdr:cNvPr id="16" name="Picture 253"/>
        <xdr:cNvPicPr>
          <a:picLocks noChangeAspect="1" noChangeArrowheads="1"/>
        </xdr:cNvPicPr>
      </xdr:nvPicPr>
      <xdr:blipFill>
        <a:blip xmlns:r="http://schemas.openxmlformats.org/officeDocument/2006/relationships" r:embed="rId8"/>
        <a:srcRect/>
        <a:stretch>
          <a:fillRect/>
        </a:stretch>
      </xdr:blipFill>
      <xdr:spPr bwMode="auto">
        <a:xfrm>
          <a:off x="95249" y="800098"/>
          <a:ext cx="1260000" cy="1244578"/>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95250</xdr:colOff>
      <xdr:row>285</xdr:row>
      <xdr:rowOff>57151</xdr:rowOff>
    </xdr:from>
    <xdr:to>
      <xdr:col>4</xdr:col>
      <xdr:colOff>1355250</xdr:colOff>
      <xdr:row>289</xdr:row>
      <xdr:rowOff>138393</xdr:rowOff>
    </xdr:to>
    <xdr:pic>
      <xdr:nvPicPr>
        <xdr:cNvPr id="17" name="Picture 272"/>
        <xdr:cNvPicPr>
          <a:picLocks noChangeAspect="1" noChangeArrowheads="1"/>
        </xdr:cNvPicPr>
      </xdr:nvPicPr>
      <xdr:blipFill>
        <a:blip xmlns:r="http://schemas.openxmlformats.org/officeDocument/2006/relationships" r:embed="rId9"/>
        <a:srcRect/>
        <a:stretch>
          <a:fillRect/>
        </a:stretch>
      </xdr:blipFill>
      <xdr:spPr bwMode="auto">
        <a:xfrm>
          <a:off x="4752975" y="55292626"/>
          <a:ext cx="1260000" cy="1176617"/>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57150</xdr:colOff>
      <xdr:row>415</xdr:row>
      <xdr:rowOff>247650</xdr:rowOff>
    </xdr:from>
    <xdr:to>
      <xdr:col>0</xdr:col>
      <xdr:colOff>1317005</xdr:colOff>
      <xdr:row>419</xdr:row>
      <xdr:rowOff>0</xdr:rowOff>
    </xdr:to>
    <xdr:pic>
      <xdr:nvPicPr>
        <xdr:cNvPr id="18" name="Picture 275"/>
        <xdr:cNvPicPr>
          <a:picLocks noChangeAspect="1" noChangeArrowheads="1"/>
        </xdr:cNvPicPr>
      </xdr:nvPicPr>
      <xdr:blipFill>
        <a:blip xmlns:r="http://schemas.openxmlformats.org/officeDocument/2006/relationships" r:embed="rId10"/>
        <a:srcRect/>
        <a:stretch>
          <a:fillRect/>
        </a:stretch>
      </xdr:blipFill>
      <xdr:spPr bwMode="auto">
        <a:xfrm>
          <a:off x="57150" y="79371825"/>
          <a:ext cx="1259855" cy="1228725"/>
        </a:xfrm>
        <a:prstGeom prst="roundRect">
          <a:avLst>
            <a:gd name="adj" fmla="val 8594"/>
          </a:avLst>
        </a:prstGeom>
        <a:solidFill>
          <a:srgbClr val="FFFFFF">
            <a:shade val="85000"/>
          </a:srgbClr>
        </a:solidFill>
        <a:ln>
          <a:noFill/>
        </a:ln>
        <a:effectLst/>
      </xdr:spPr>
    </xdr:pic>
    <xdr:clientData/>
  </xdr:twoCellAnchor>
  <xdr:twoCellAnchor>
    <xdr:from>
      <xdr:col>0</xdr:col>
      <xdr:colOff>57150</xdr:colOff>
      <xdr:row>464</xdr:row>
      <xdr:rowOff>9525</xdr:rowOff>
    </xdr:from>
    <xdr:to>
      <xdr:col>0</xdr:col>
      <xdr:colOff>1209675</xdr:colOff>
      <xdr:row>466</xdr:row>
      <xdr:rowOff>190500</xdr:rowOff>
    </xdr:to>
    <xdr:pic>
      <xdr:nvPicPr>
        <xdr:cNvPr id="19" name="Picture 277"/>
        <xdr:cNvPicPr>
          <a:picLocks noChangeAspect="1" noChangeArrowheads="1"/>
        </xdr:cNvPicPr>
      </xdr:nvPicPr>
      <xdr:blipFill>
        <a:blip xmlns:r="http://schemas.openxmlformats.org/officeDocument/2006/relationships" r:embed="rId11"/>
        <a:srcRect/>
        <a:stretch>
          <a:fillRect/>
        </a:stretch>
      </xdr:blipFill>
      <xdr:spPr bwMode="auto">
        <a:xfrm>
          <a:off x="57150" y="85991700"/>
          <a:ext cx="1152525" cy="1038225"/>
        </a:xfrm>
        <a:prstGeom prst="roundRect">
          <a:avLst>
            <a:gd name="adj" fmla="val 8594"/>
          </a:avLst>
        </a:prstGeom>
        <a:solidFill>
          <a:srgbClr val="FFFFFF">
            <a:shade val="85000"/>
          </a:srgbClr>
        </a:solidFill>
        <a:ln>
          <a:noFill/>
        </a:ln>
        <a:effectLst/>
      </xdr:spPr>
    </xdr:pic>
    <xdr:clientData/>
  </xdr:twoCellAnchor>
  <xdr:twoCellAnchor>
    <xdr:from>
      <xdr:col>0</xdr:col>
      <xdr:colOff>333375</xdr:colOff>
      <xdr:row>378</xdr:row>
      <xdr:rowOff>76200</xdr:rowOff>
    </xdr:from>
    <xdr:to>
      <xdr:col>0</xdr:col>
      <xdr:colOff>1181100</xdr:colOff>
      <xdr:row>382</xdr:row>
      <xdr:rowOff>133350</xdr:rowOff>
    </xdr:to>
    <xdr:pic>
      <xdr:nvPicPr>
        <xdr:cNvPr id="22" name="Picture 302"/>
        <xdr:cNvPicPr>
          <a:picLocks noChangeAspect="1" noChangeArrowheads="1"/>
        </xdr:cNvPicPr>
      </xdr:nvPicPr>
      <xdr:blipFill>
        <a:blip xmlns:r="http://schemas.openxmlformats.org/officeDocument/2006/relationships" r:embed="rId12"/>
        <a:srcRect/>
        <a:stretch>
          <a:fillRect/>
        </a:stretch>
      </xdr:blipFill>
      <xdr:spPr bwMode="auto">
        <a:xfrm>
          <a:off x="333375" y="87391875"/>
          <a:ext cx="847725" cy="819150"/>
        </a:xfrm>
        <a:prstGeom prst="roundRect">
          <a:avLst>
            <a:gd name="adj" fmla="val 8594"/>
          </a:avLst>
        </a:prstGeom>
        <a:solidFill>
          <a:srgbClr val="FFFFFF">
            <a:shade val="85000"/>
          </a:srgbClr>
        </a:solidFill>
        <a:ln>
          <a:noFill/>
        </a:ln>
        <a:effectLst/>
      </xdr:spPr>
    </xdr:pic>
    <xdr:clientData/>
  </xdr:twoCellAnchor>
  <xdr:twoCellAnchor>
    <xdr:from>
      <xdr:col>0</xdr:col>
      <xdr:colOff>57151</xdr:colOff>
      <xdr:row>376</xdr:row>
      <xdr:rowOff>19050</xdr:rowOff>
    </xdr:from>
    <xdr:to>
      <xdr:col>0</xdr:col>
      <xdr:colOff>672354</xdr:colOff>
      <xdr:row>377</xdr:row>
      <xdr:rowOff>171450</xdr:rowOff>
    </xdr:to>
    <xdr:pic>
      <xdr:nvPicPr>
        <xdr:cNvPr id="23" name="Picture 303"/>
        <xdr:cNvPicPr>
          <a:picLocks noChangeAspect="1" noChangeArrowheads="1"/>
        </xdr:cNvPicPr>
      </xdr:nvPicPr>
      <xdr:blipFill>
        <a:blip xmlns:r="http://schemas.openxmlformats.org/officeDocument/2006/relationships" r:embed="rId13"/>
        <a:srcRect/>
        <a:stretch>
          <a:fillRect/>
        </a:stretch>
      </xdr:blipFill>
      <xdr:spPr bwMode="auto">
        <a:xfrm>
          <a:off x="57151" y="86715600"/>
          <a:ext cx="615203" cy="581025"/>
        </a:xfrm>
        <a:prstGeom prst="roundRect">
          <a:avLst>
            <a:gd name="adj" fmla="val 8594"/>
          </a:avLst>
        </a:prstGeom>
        <a:solidFill>
          <a:srgbClr val="FFFFFF">
            <a:shade val="85000"/>
          </a:srgbClr>
        </a:solidFill>
        <a:ln>
          <a:noFill/>
        </a:ln>
        <a:effectLst/>
      </xdr:spPr>
    </xdr:pic>
    <xdr:clientData/>
  </xdr:twoCellAnchor>
  <xdr:twoCellAnchor>
    <xdr:from>
      <xdr:col>0</xdr:col>
      <xdr:colOff>38099</xdr:colOff>
      <xdr:row>25</xdr:row>
      <xdr:rowOff>161926</xdr:rowOff>
    </xdr:from>
    <xdr:to>
      <xdr:col>0</xdr:col>
      <xdr:colOff>1298099</xdr:colOff>
      <xdr:row>27</xdr:row>
      <xdr:rowOff>189589</xdr:rowOff>
    </xdr:to>
    <xdr:pic>
      <xdr:nvPicPr>
        <xdr:cNvPr id="24" name="Picture 310"/>
        <xdr:cNvPicPr>
          <a:picLocks noChangeAspect="1" noChangeArrowheads="1"/>
        </xdr:cNvPicPr>
      </xdr:nvPicPr>
      <xdr:blipFill>
        <a:blip xmlns:r="http://schemas.openxmlformats.org/officeDocument/2006/relationships" r:embed="rId14"/>
        <a:srcRect/>
        <a:stretch>
          <a:fillRect/>
        </a:stretch>
      </xdr:blipFill>
      <xdr:spPr bwMode="auto">
        <a:xfrm>
          <a:off x="38099" y="6781801"/>
          <a:ext cx="1260000" cy="1170663"/>
        </a:xfrm>
        <a:prstGeom prst="roundRect">
          <a:avLst>
            <a:gd name="adj" fmla="val 8594"/>
          </a:avLst>
        </a:prstGeom>
        <a:solidFill>
          <a:srgbClr val="FFFFFF">
            <a:shade val="85000"/>
          </a:srgbClr>
        </a:solidFill>
        <a:ln>
          <a:noFill/>
        </a:ln>
        <a:effectLst/>
      </xdr:spPr>
    </xdr:pic>
    <xdr:clientData/>
  </xdr:twoCellAnchor>
  <xdr:twoCellAnchor>
    <xdr:from>
      <xdr:col>4</xdr:col>
      <xdr:colOff>104775</xdr:colOff>
      <xdr:row>25</xdr:row>
      <xdr:rowOff>95250</xdr:rowOff>
    </xdr:from>
    <xdr:to>
      <xdr:col>4</xdr:col>
      <xdr:colOff>1364775</xdr:colOff>
      <xdr:row>27</xdr:row>
      <xdr:rowOff>95979</xdr:rowOff>
    </xdr:to>
    <xdr:pic>
      <xdr:nvPicPr>
        <xdr:cNvPr id="25" name="Picture 312"/>
        <xdr:cNvPicPr>
          <a:picLocks noChangeAspect="1" noChangeArrowheads="1"/>
        </xdr:cNvPicPr>
      </xdr:nvPicPr>
      <xdr:blipFill>
        <a:blip xmlns:r="http://schemas.openxmlformats.org/officeDocument/2006/relationships" r:embed="rId15"/>
        <a:srcRect/>
        <a:stretch>
          <a:fillRect/>
        </a:stretch>
      </xdr:blipFill>
      <xdr:spPr bwMode="auto">
        <a:xfrm>
          <a:off x="4762500" y="6715125"/>
          <a:ext cx="1260000" cy="1143729"/>
        </a:xfrm>
        <a:prstGeom prst="roundRect">
          <a:avLst>
            <a:gd name="adj" fmla="val 8594"/>
          </a:avLst>
        </a:prstGeom>
        <a:solidFill>
          <a:srgbClr val="FFFFFF">
            <a:shade val="85000"/>
          </a:srgbClr>
        </a:solidFill>
        <a:ln>
          <a:noFill/>
        </a:ln>
        <a:effectLst/>
      </xdr:spPr>
    </xdr:pic>
    <xdr:clientData/>
  </xdr:twoCellAnchor>
  <xdr:twoCellAnchor>
    <xdr:from>
      <xdr:col>0</xdr:col>
      <xdr:colOff>114298</xdr:colOff>
      <xdr:row>114</xdr:row>
      <xdr:rowOff>247648</xdr:rowOff>
    </xdr:from>
    <xdr:to>
      <xdr:col>0</xdr:col>
      <xdr:colOff>1374298</xdr:colOff>
      <xdr:row>119</xdr:row>
      <xdr:rowOff>123824</xdr:rowOff>
    </xdr:to>
    <xdr:pic>
      <xdr:nvPicPr>
        <xdr:cNvPr id="26" name="Picture 319"/>
        <xdr:cNvPicPr>
          <a:picLocks noChangeAspect="1" noChangeArrowheads="1"/>
        </xdr:cNvPicPr>
      </xdr:nvPicPr>
      <xdr:blipFill>
        <a:blip xmlns:r="http://schemas.openxmlformats.org/officeDocument/2006/relationships" r:embed="rId16"/>
        <a:srcRect/>
        <a:stretch>
          <a:fillRect/>
        </a:stretch>
      </xdr:blipFill>
      <xdr:spPr bwMode="auto">
        <a:xfrm>
          <a:off x="114298" y="24774523"/>
          <a:ext cx="1260000" cy="1257301"/>
        </a:xfrm>
        <a:prstGeom prst="roundRect">
          <a:avLst>
            <a:gd name="adj" fmla="val 8594"/>
          </a:avLst>
        </a:prstGeom>
        <a:solidFill>
          <a:srgbClr val="FFFFFF">
            <a:shade val="85000"/>
          </a:srgbClr>
        </a:solidFill>
        <a:ln>
          <a:noFill/>
        </a:ln>
        <a:effectLst/>
      </xdr:spPr>
    </xdr:pic>
    <xdr:clientData/>
  </xdr:twoCellAnchor>
  <xdr:twoCellAnchor>
    <xdr:from>
      <xdr:col>0</xdr:col>
      <xdr:colOff>95249</xdr:colOff>
      <xdr:row>224</xdr:row>
      <xdr:rowOff>257174</xdr:rowOff>
    </xdr:from>
    <xdr:to>
      <xdr:col>0</xdr:col>
      <xdr:colOff>1355249</xdr:colOff>
      <xdr:row>227</xdr:row>
      <xdr:rowOff>153224</xdr:rowOff>
    </xdr:to>
    <xdr:pic>
      <xdr:nvPicPr>
        <xdr:cNvPr id="27" name="Picture 325"/>
        <xdr:cNvPicPr>
          <a:picLocks noChangeAspect="1" noChangeArrowheads="1"/>
        </xdr:cNvPicPr>
      </xdr:nvPicPr>
      <xdr:blipFill>
        <a:blip xmlns:r="http://schemas.openxmlformats.org/officeDocument/2006/relationships" r:embed="rId17"/>
        <a:srcRect/>
        <a:stretch>
          <a:fillRect/>
        </a:stretch>
      </xdr:blipFill>
      <xdr:spPr bwMode="auto">
        <a:xfrm flipH="1">
          <a:off x="95249" y="39604949"/>
          <a:ext cx="1260000" cy="1324800"/>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104775</xdr:colOff>
      <xdr:row>75</xdr:row>
      <xdr:rowOff>38100</xdr:rowOff>
    </xdr:from>
    <xdr:to>
      <xdr:col>4</xdr:col>
      <xdr:colOff>1364775</xdr:colOff>
      <xdr:row>77</xdr:row>
      <xdr:rowOff>5303</xdr:rowOff>
    </xdr:to>
    <xdr:pic>
      <xdr:nvPicPr>
        <xdr:cNvPr id="28" name="Picture 327"/>
        <xdr:cNvPicPr>
          <a:picLocks noChangeAspect="1" noChangeArrowheads="1"/>
        </xdr:cNvPicPr>
      </xdr:nvPicPr>
      <xdr:blipFill>
        <a:blip xmlns:r="http://schemas.openxmlformats.org/officeDocument/2006/relationships" r:embed="rId1"/>
        <a:srcRect/>
        <a:stretch>
          <a:fillRect/>
        </a:stretch>
      </xdr:blipFill>
      <xdr:spPr bwMode="auto">
        <a:xfrm>
          <a:off x="104775" y="17106900"/>
          <a:ext cx="1260000" cy="1167353"/>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76201</xdr:colOff>
      <xdr:row>205</xdr:row>
      <xdr:rowOff>66675</xdr:rowOff>
    </xdr:from>
    <xdr:to>
      <xdr:col>0</xdr:col>
      <xdr:colOff>1336201</xdr:colOff>
      <xdr:row>209</xdr:row>
      <xdr:rowOff>157184</xdr:rowOff>
    </xdr:to>
    <xdr:pic>
      <xdr:nvPicPr>
        <xdr:cNvPr id="30" name="Picture 309"/>
        <xdr:cNvPicPr>
          <a:picLocks noChangeAspect="1" noChangeArrowheads="1"/>
        </xdr:cNvPicPr>
      </xdr:nvPicPr>
      <xdr:blipFill>
        <a:blip xmlns:r="http://schemas.openxmlformats.org/officeDocument/2006/relationships" r:embed="rId18"/>
        <a:srcRect/>
        <a:stretch>
          <a:fillRect/>
        </a:stretch>
      </xdr:blipFill>
      <xdr:spPr bwMode="auto">
        <a:xfrm>
          <a:off x="76201" y="12411075"/>
          <a:ext cx="1260000" cy="1185884"/>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104776</xdr:colOff>
      <xdr:row>54</xdr:row>
      <xdr:rowOff>266699</xdr:rowOff>
    </xdr:from>
    <xdr:to>
      <xdr:col>4</xdr:col>
      <xdr:colOff>1364776</xdr:colOff>
      <xdr:row>59</xdr:row>
      <xdr:rowOff>152399</xdr:rowOff>
    </xdr:to>
    <xdr:pic>
      <xdr:nvPicPr>
        <xdr:cNvPr id="31" name="Picture 37"/>
        <xdr:cNvPicPr>
          <a:picLocks noChangeAspect="1" noChangeArrowheads="1"/>
        </xdr:cNvPicPr>
      </xdr:nvPicPr>
      <xdr:blipFill>
        <a:blip xmlns:r="http://schemas.openxmlformats.org/officeDocument/2006/relationships" r:embed="rId19"/>
        <a:srcRect/>
        <a:stretch>
          <a:fillRect/>
        </a:stretch>
      </xdr:blipFill>
      <xdr:spPr bwMode="auto">
        <a:xfrm>
          <a:off x="4762501" y="14687549"/>
          <a:ext cx="1260000" cy="126682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104776</xdr:colOff>
      <xdr:row>441</xdr:row>
      <xdr:rowOff>266700</xdr:rowOff>
    </xdr:from>
    <xdr:to>
      <xdr:col>0</xdr:col>
      <xdr:colOff>1364776</xdr:colOff>
      <xdr:row>446</xdr:row>
      <xdr:rowOff>82196</xdr:rowOff>
    </xdr:to>
    <xdr:pic>
      <xdr:nvPicPr>
        <xdr:cNvPr id="32" name="Picture 43"/>
        <xdr:cNvPicPr>
          <a:picLocks noChangeAspect="1" noChangeArrowheads="1"/>
        </xdr:cNvPicPr>
      </xdr:nvPicPr>
      <xdr:blipFill>
        <a:blip xmlns:r="http://schemas.openxmlformats.org/officeDocument/2006/relationships" r:embed="rId20"/>
        <a:srcRect/>
        <a:stretch>
          <a:fillRect/>
        </a:stretch>
      </xdr:blipFill>
      <xdr:spPr bwMode="auto">
        <a:xfrm>
          <a:off x="104776" y="83419950"/>
          <a:ext cx="1260000" cy="1177571"/>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76200</xdr:colOff>
      <xdr:row>184</xdr:row>
      <xdr:rowOff>190499</xdr:rowOff>
    </xdr:from>
    <xdr:to>
      <xdr:col>4</xdr:col>
      <xdr:colOff>1336200</xdr:colOff>
      <xdr:row>189</xdr:row>
      <xdr:rowOff>28575</xdr:rowOff>
    </xdr:to>
    <xdr:pic>
      <xdr:nvPicPr>
        <xdr:cNvPr id="35" name="Picture 49"/>
        <xdr:cNvPicPr>
          <a:picLocks noChangeAspect="1" noChangeArrowheads="1"/>
        </xdr:cNvPicPr>
      </xdr:nvPicPr>
      <xdr:blipFill>
        <a:blip xmlns:r="http://schemas.openxmlformats.org/officeDocument/2006/relationships" r:embed="rId21"/>
        <a:srcRect/>
        <a:stretch>
          <a:fillRect/>
        </a:stretch>
      </xdr:blipFill>
      <xdr:spPr bwMode="auto">
        <a:xfrm>
          <a:off x="4733925" y="38004749"/>
          <a:ext cx="1260000" cy="1219201"/>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66676</xdr:colOff>
      <xdr:row>353</xdr:row>
      <xdr:rowOff>171451</xdr:rowOff>
    </xdr:from>
    <xdr:to>
      <xdr:col>4</xdr:col>
      <xdr:colOff>847726</xdr:colOff>
      <xdr:row>355</xdr:row>
      <xdr:rowOff>70975</xdr:rowOff>
    </xdr:to>
    <xdr:pic>
      <xdr:nvPicPr>
        <xdr:cNvPr id="36" name="Picture 53"/>
        <xdr:cNvPicPr>
          <a:picLocks noChangeAspect="1" noChangeArrowheads="1"/>
        </xdr:cNvPicPr>
      </xdr:nvPicPr>
      <xdr:blipFill>
        <a:blip xmlns:r="http://schemas.openxmlformats.org/officeDocument/2006/relationships" r:embed="rId22"/>
        <a:srcRect/>
        <a:stretch>
          <a:fillRect/>
        </a:stretch>
      </xdr:blipFill>
      <xdr:spPr bwMode="auto">
        <a:xfrm>
          <a:off x="4619626" y="72094726"/>
          <a:ext cx="781050" cy="756774"/>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133350</xdr:colOff>
      <xdr:row>264</xdr:row>
      <xdr:rowOff>276225</xdr:rowOff>
    </xdr:from>
    <xdr:to>
      <xdr:col>4</xdr:col>
      <xdr:colOff>1393350</xdr:colOff>
      <xdr:row>267</xdr:row>
      <xdr:rowOff>149915</xdr:rowOff>
    </xdr:to>
    <xdr:pic>
      <xdr:nvPicPr>
        <xdr:cNvPr id="39" name="Picture 74"/>
        <xdr:cNvPicPr>
          <a:picLocks noChangeAspect="1" noChangeArrowheads="1"/>
        </xdr:cNvPicPr>
      </xdr:nvPicPr>
      <xdr:blipFill>
        <a:blip xmlns:r="http://schemas.openxmlformats.org/officeDocument/2006/relationships" r:embed="rId23"/>
        <a:srcRect/>
        <a:stretch>
          <a:fillRect/>
        </a:stretch>
      </xdr:blipFill>
      <xdr:spPr bwMode="auto">
        <a:xfrm>
          <a:off x="4791075" y="47567850"/>
          <a:ext cx="1260000" cy="1159565"/>
        </a:xfrm>
        <a:prstGeom prst="roundRect">
          <a:avLst>
            <a:gd name="adj" fmla="val 8594"/>
          </a:avLst>
        </a:prstGeom>
        <a:solidFill>
          <a:srgbClr val="FFFFFF">
            <a:shade val="85000"/>
          </a:srgbClr>
        </a:solidFill>
        <a:ln>
          <a:noFill/>
        </a:ln>
        <a:effectLst/>
      </xdr:spPr>
    </xdr:pic>
    <xdr:clientData/>
  </xdr:twoCellAnchor>
  <xdr:twoCellAnchor>
    <xdr:from>
      <xdr:col>0</xdr:col>
      <xdr:colOff>28575</xdr:colOff>
      <xdr:row>353</xdr:row>
      <xdr:rowOff>133350</xdr:rowOff>
    </xdr:from>
    <xdr:to>
      <xdr:col>0</xdr:col>
      <xdr:colOff>1295400</xdr:colOff>
      <xdr:row>355</xdr:row>
      <xdr:rowOff>385728</xdr:rowOff>
    </xdr:to>
    <xdr:pic>
      <xdr:nvPicPr>
        <xdr:cNvPr id="41" name="Picture 249"/>
        <xdr:cNvPicPr>
          <a:picLocks noChangeAspect="1" noChangeArrowheads="1"/>
        </xdr:cNvPicPr>
      </xdr:nvPicPr>
      <xdr:blipFill>
        <a:blip xmlns:r="http://schemas.openxmlformats.org/officeDocument/2006/relationships" r:embed="rId24"/>
        <a:srcRect/>
        <a:stretch>
          <a:fillRect/>
        </a:stretch>
      </xdr:blipFill>
      <xdr:spPr bwMode="auto">
        <a:xfrm>
          <a:off x="28575" y="72056625"/>
          <a:ext cx="1266825" cy="1109628"/>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57149</xdr:colOff>
      <xdr:row>35</xdr:row>
      <xdr:rowOff>75143</xdr:rowOff>
    </xdr:from>
    <xdr:to>
      <xdr:col>0</xdr:col>
      <xdr:colOff>1317149</xdr:colOff>
      <xdr:row>37</xdr:row>
      <xdr:rowOff>3004</xdr:rowOff>
    </xdr:to>
    <xdr:pic>
      <xdr:nvPicPr>
        <xdr:cNvPr id="42" name="Picture 254"/>
        <xdr:cNvPicPr>
          <a:picLocks noChangeAspect="1" noChangeArrowheads="1"/>
        </xdr:cNvPicPr>
      </xdr:nvPicPr>
      <xdr:blipFill>
        <a:blip xmlns:r="http://schemas.openxmlformats.org/officeDocument/2006/relationships" r:embed="rId25"/>
        <a:srcRect/>
        <a:stretch>
          <a:fillRect/>
        </a:stretch>
      </xdr:blipFill>
      <xdr:spPr bwMode="auto">
        <a:xfrm>
          <a:off x="57149" y="12209993"/>
          <a:ext cx="1260000" cy="120421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95249</xdr:colOff>
      <xdr:row>275</xdr:row>
      <xdr:rowOff>14440</xdr:rowOff>
    </xdr:from>
    <xdr:to>
      <xdr:col>0</xdr:col>
      <xdr:colOff>1355249</xdr:colOff>
      <xdr:row>278</xdr:row>
      <xdr:rowOff>173054</xdr:rowOff>
    </xdr:to>
    <xdr:pic>
      <xdr:nvPicPr>
        <xdr:cNvPr id="43" name="Picture 274"/>
        <xdr:cNvPicPr>
          <a:picLocks noChangeAspect="1" noChangeArrowheads="1"/>
        </xdr:cNvPicPr>
      </xdr:nvPicPr>
      <xdr:blipFill>
        <a:blip xmlns:r="http://schemas.openxmlformats.org/officeDocument/2006/relationships" r:embed="rId26"/>
        <a:srcRect/>
        <a:stretch>
          <a:fillRect/>
        </a:stretch>
      </xdr:blipFill>
      <xdr:spPr bwMode="auto">
        <a:xfrm>
          <a:off x="95249" y="52744840"/>
          <a:ext cx="1260000" cy="1219064"/>
        </a:xfrm>
        <a:prstGeom prst="roundRect">
          <a:avLst>
            <a:gd name="adj" fmla="val 8594"/>
          </a:avLst>
        </a:prstGeom>
        <a:solidFill>
          <a:srgbClr val="FFFFFF">
            <a:shade val="85000"/>
          </a:srgbClr>
        </a:solidFill>
        <a:ln>
          <a:noFill/>
        </a:ln>
        <a:effectLst/>
      </xdr:spPr>
    </xdr:pic>
    <xdr:clientData/>
  </xdr:twoCellAnchor>
  <xdr:twoCellAnchor>
    <xdr:from>
      <xdr:col>0</xdr:col>
      <xdr:colOff>714376</xdr:colOff>
      <xdr:row>374</xdr:row>
      <xdr:rowOff>120902</xdr:rowOff>
    </xdr:from>
    <xdr:to>
      <xdr:col>0</xdr:col>
      <xdr:colOff>1329976</xdr:colOff>
      <xdr:row>375</xdr:row>
      <xdr:rowOff>415774</xdr:rowOff>
    </xdr:to>
    <xdr:pic>
      <xdr:nvPicPr>
        <xdr:cNvPr id="45" name="Picture 299"/>
        <xdr:cNvPicPr>
          <a:picLocks noChangeAspect="1" noChangeArrowheads="1"/>
        </xdr:cNvPicPr>
      </xdr:nvPicPr>
      <xdr:blipFill>
        <a:blip xmlns:r="http://schemas.openxmlformats.org/officeDocument/2006/relationships" r:embed="rId27"/>
        <a:srcRect/>
        <a:stretch>
          <a:fillRect/>
        </a:stretch>
      </xdr:blipFill>
      <xdr:spPr bwMode="auto">
        <a:xfrm>
          <a:off x="714376" y="86103077"/>
          <a:ext cx="615600" cy="580622"/>
        </a:xfrm>
        <a:prstGeom prst="roundRect">
          <a:avLst>
            <a:gd name="adj" fmla="val 8594"/>
          </a:avLst>
        </a:prstGeom>
        <a:solidFill>
          <a:srgbClr val="FFFFFF">
            <a:shade val="85000"/>
          </a:srgbClr>
        </a:solidFill>
        <a:ln>
          <a:noFill/>
        </a:ln>
        <a:effectLst/>
      </xdr:spPr>
    </xdr:pic>
    <xdr:clientData/>
  </xdr:twoCellAnchor>
  <xdr:twoCellAnchor>
    <xdr:from>
      <xdr:col>0</xdr:col>
      <xdr:colOff>723899</xdr:colOff>
      <xdr:row>376</xdr:row>
      <xdr:rowOff>28574</xdr:rowOff>
    </xdr:from>
    <xdr:to>
      <xdr:col>0</xdr:col>
      <xdr:colOff>1339499</xdr:colOff>
      <xdr:row>377</xdr:row>
      <xdr:rowOff>174048</xdr:rowOff>
    </xdr:to>
    <xdr:pic>
      <xdr:nvPicPr>
        <xdr:cNvPr id="46" name="Picture 301"/>
        <xdr:cNvPicPr>
          <a:picLocks noChangeAspect="1" noChangeArrowheads="1"/>
        </xdr:cNvPicPr>
      </xdr:nvPicPr>
      <xdr:blipFill>
        <a:blip xmlns:r="http://schemas.openxmlformats.org/officeDocument/2006/relationships" r:embed="rId28"/>
        <a:srcRect/>
        <a:stretch>
          <a:fillRect/>
        </a:stretch>
      </xdr:blipFill>
      <xdr:spPr bwMode="auto">
        <a:xfrm>
          <a:off x="723899" y="86725124"/>
          <a:ext cx="615600" cy="574099"/>
        </a:xfrm>
        <a:prstGeom prst="roundRect">
          <a:avLst>
            <a:gd name="adj" fmla="val 8594"/>
          </a:avLst>
        </a:prstGeom>
        <a:solidFill>
          <a:srgbClr val="FFFFFF">
            <a:shade val="85000"/>
          </a:srgbClr>
        </a:solidFill>
        <a:ln>
          <a:noFill/>
        </a:ln>
        <a:effectLst/>
      </xdr:spPr>
    </xdr:pic>
    <xdr:clientData/>
  </xdr:twoCellAnchor>
  <xdr:twoCellAnchor>
    <xdr:from>
      <xdr:col>0</xdr:col>
      <xdr:colOff>76202</xdr:colOff>
      <xdr:row>374</xdr:row>
      <xdr:rowOff>104775</xdr:rowOff>
    </xdr:from>
    <xdr:to>
      <xdr:col>0</xdr:col>
      <xdr:colOff>691653</xdr:colOff>
      <xdr:row>375</xdr:row>
      <xdr:rowOff>395025</xdr:rowOff>
    </xdr:to>
    <xdr:pic>
      <xdr:nvPicPr>
        <xdr:cNvPr id="47" name="Picture 304"/>
        <xdr:cNvPicPr>
          <a:picLocks noChangeAspect="1" noChangeArrowheads="1"/>
        </xdr:cNvPicPr>
      </xdr:nvPicPr>
      <xdr:blipFill>
        <a:blip xmlns:r="http://schemas.openxmlformats.org/officeDocument/2006/relationships" r:embed="rId29"/>
        <a:srcRect/>
        <a:stretch>
          <a:fillRect/>
        </a:stretch>
      </xdr:blipFill>
      <xdr:spPr bwMode="auto">
        <a:xfrm>
          <a:off x="76202" y="86086950"/>
          <a:ext cx="615451" cy="576000"/>
        </a:xfrm>
        <a:prstGeom prst="roundRect">
          <a:avLst>
            <a:gd name="adj" fmla="val 8594"/>
          </a:avLst>
        </a:prstGeom>
        <a:solidFill>
          <a:srgbClr val="FFFFFF">
            <a:shade val="85000"/>
          </a:srgbClr>
        </a:solidFill>
        <a:ln>
          <a:noFill/>
        </a:ln>
        <a:effectLst/>
      </xdr:spPr>
    </xdr:pic>
    <xdr:clientData/>
  </xdr:twoCellAnchor>
  <xdr:twoCellAnchor>
    <xdr:from>
      <xdr:col>4</xdr:col>
      <xdr:colOff>123826</xdr:colOff>
      <xdr:row>14</xdr:row>
      <xdr:rowOff>285749</xdr:rowOff>
    </xdr:from>
    <xdr:to>
      <xdr:col>4</xdr:col>
      <xdr:colOff>1383826</xdr:colOff>
      <xdr:row>16</xdr:row>
      <xdr:rowOff>736876</xdr:rowOff>
    </xdr:to>
    <xdr:pic>
      <xdr:nvPicPr>
        <xdr:cNvPr id="48" name="Picture 311"/>
        <xdr:cNvPicPr>
          <a:picLocks noChangeAspect="1" noChangeArrowheads="1"/>
        </xdr:cNvPicPr>
      </xdr:nvPicPr>
      <xdr:blipFill>
        <a:blip xmlns:r="http://schemas.openxmlformats.org/officeDocument/2006/relationships" r:embed="rId30"/>
        <a:srcRect/>
        <a:stretch>
          <a:fillRect/>
        </a:stretch>
      </xdr:blipFill>
      <xdr:spPr bwMode="auto">
        <a:xfrm>
          <a:off x="4781551" y="3676649"/>
          <a:ext cx="1260000" cy="1165502"/>
        </a:xfrm>
        <a:prstGeom prst="roundRect">
          <a:avLst>
            <a:gd name="adj" fmla="val 8594"/>
          </a:avLst>
        </a:prstGeom>
        <a:solidFill>
          <a:srgbClr val="FFFFFF">
            <a:shade val="85000"/>
          </a:srgbClr>
        </a:solidFill>
        <a:ln>
          <a:noFill/>
        </a:ln>
        <a:effectLst/>
      </xdr:spPr>
    </xdr:pic>
    <xdr:clientData/>
  </xdr:twoCellAnchor>
  <xdr:twoCellAnchor>
    <xdr:from>
      <xdr:col>4</xdr:col>
      <xdr:colOff>76197</xdr:colOff>
      <xdr:row>464</xdr:row>
      <xdr:rowOff>28574</xdr:rowOff>
    </xdr:from>
    <xdr:to>
      <xdr:col>4</xdr:col>
      <xdr:colOff>1133475</xdr:colOff>
      <xdr:row>466</xdr:row>
      <xdr:rowOff>95249</xdr:rowOff>
    </xdr:to>
    <xdr:pic>
      <xdr:nvPicPr>
        <xdr:cNvPr id="50" name="Picture 320"/>
        <xdr:cNvPicPr>
          <a:picLocks noChangeAspect="1" noChangeArrowheads="1"/>
        </xdr:cNvPicPr>
      </xdr:nvPicPr>
      <xdr:blipFill>
        <a:blip xmlns:r="http://schemas.openxmlformats.org/officeDocument/2006/relationships" r:embed="rId31"/>
        <a:srcRect/>
        <a:stretch>
          <a:fillRect/>
        </a:stretch>
      </xdr:blipFill>
      <xdr:spPr bwMode="auto">
        <a:xfrm flipH="1">
          <a:off x="4733922" y="86010749"/>
          <a:ext cx="1057278" cy="923925"/>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104775</xdr:colOff>
      <xdr:row>5</xdr:row>
      <xdr:rowOff>38099</xdr:rowOff>
    </xdr:from>
    <xdr:to>
      <xdr:col>4</xdr:col>
      <xdr:colOff>1364775</xdr:colOff>
      <xdr:row>7</xdr:row>
      <xdr:rowOff>61443</xdr:rowOff>
    </xdr:to>
    <xdr:pic>
      <xdr:nvPicPr>
        <xdr:cNvPr id="53" name="Picture 252"/>
        <xdr:cNvPicPr>
          <a:picLocks noChangeAspect="1" noChangeArrowheads="1"/>
        </xdr:cNvPicPr>
      </xdr:nvPicPr>
      <xdr:blipFill>
        <a:blip xmlns:r="http://schemas.openxmlformats.org/officeDocument/2006/relationships" r:embed="rId32"/>
        <a:srcRect/>
        <a:stretch>
          <a:fillRect/>
        </a:stretch>
      </xdr:blipFill>
      <xdr:spPr bwMode="auto">
        <a:xfrm>
          <a:off x="4762500" y="771524"/>
          <a:ext cx="1260000" cy="1309219"/>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85726</xdr:colOff>
      <xdr:row>35</xdr:row>
      <xdr:rowOff>66675</xdr:rowOff>
    </xdr:from>
    <xdr:to>
      <xdr:col>4</xdr:col>
      <xdr:colOff>1345726</xdr:colOff>
      <xdr:row>36</xdr:row>
      <xdr:rowOff>696358</xdr:rowOff>
    </xdr:to>
    <xdr:pic>
      <xdr:nvPicPr>
        <xdr:cNvPr id="54" name="Рисунок 5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743451" y="9477375"/>
          <a:ext cx="1260000" cy="118213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95249</xdr:colOff>
      <xdr:row>95</xdr:row>
      <xdr:rowOff>38100</xdr:rowOff>
    </xdr:from>
    <xdr:to>
      <xdr:col>0</xdr:col>
      <xdr:colOff>1355249</xdr:colOff>
      <xdr:row>99</xdr:row>
      <xdr:rowOff>126198</xdr:rowOff>
    </xdr:to>
    <xdr:pic>
      <xdr:nvPicPr>
        <xdr:cNvPr id="55" name="Picture 173"/>
        <xdr:cNvPicPr>
          <a:picLocks noChangeAspect="1" noChangeArrowheads="1"/>
        </xdr:cNvPicPr>
      </xdr:nvPicPr>
      <xdr:blipFill>
        <a:blip xmlns:r="http://schemas.openxmlformats.org/officeDocument/2006/relationships" r:embed="rId34"/>
        <a:srcRect/>
        <a:stretch>
          <a:fillRect/>
        </a:stretch>
      </xdr:blipFill>
      <xdr:spPr bwMode="auto">
        <a:xfrm>
          <a:off x="95249" y="22498050"/>
          <a:ext cx="1260000" cy="1183473"/>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9525</xdr:colOff>
      <xdr:row>340</xdr:row>
      <xdr:rowOff>142875</xdr:rowOff>
    </xdr:from>
    <xdr:to>
      <xdr:col>0</xdr:col>
      <xdr:colOff>676275</xdr:colOff>
      <xdr:row>344</xdr:row>
      <xdr:rowOff>85725</xdr:rowOff>
    </xdr:to>
    <xdr:pic>
      <xdr:nvPicPr>
        <xdr:cNvPr id="57" name="Рисунок 5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9525" y="69665850"/>
          <a:ext cx="666750" cy="666750"/>
        </a:xfrm>
        <a:prstGeom prst="rect">
          <a:avLst/>
        </a:prstGeom>
      </xdr:spPr>
    </xdr:pic>
    <xdr:clientData/>
  </xdr:twoCellAnchor>
  <xdr:twoCellAnchor editAs="oneCell">
    <xdr:from>
      <xdr:col>0</xdr:col>
      <xdr:colOff>0</xdr:colOff>
      <xdr:row>335</xdr:row>
      <xdr:rowOff>485775</xdr:rowOff>
    </xdr:from>
    <xdr:to>
      <xdr:col>0</xdr:col>
      <xdr:colOff>647699</xdr:colOff>
      <xdr:row>337</xdr:row>
      <xdr:rowOff>85725</xdr:rowOff>
    </xdr:to>
    <xdr:pic>
      <xdr:nvPicPr>
        <xdr:cNvPr id="58" name="Рисунок 5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68465700"/>
          <a:ext cx="647699" cy="6000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19050</xdr:colOff>
      <xdr:row>337</xdr:row>
      <xdr:rowOff>66675</xdr:rowOff>
    </xdr:from>
    <xdr:to>
      <xdr:col>0</xdr:col>
      <xdr:colOff>657225</xdr:colOff>
      <xdr:row>340</xdr:row>
      <xdr:rowOff>161925</xdr:rowOff>
    </xdr:to>
    <xdr:pic>
      <xdr:nvPicPr>
        <xdr:cNvPr id="59" name="Рисунок 5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9050" y="69046725"/>
          <a:ext cx="638175" cy="6381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638176</xdr:colOff>
      <xdr:row>340</xdr:row>
      <xdr:rowOff>161926</xdr:rowOff>
    </xdr:from>
    <xdr:to>
      <xdr:col>0</xdr:col>
      <xdr:colOff>1295400</xdr:colOff>
      <xdr:row>344</xdr:row>
      <xdr:rowOff>95250</xdr:rowOff>
    </xdr:to>
    <xdr:pic>
      <xdr:nvPicPr>
        <xdr:cNvPr id="60" name="Рисунок 59"/>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638176" y="69684901"/>
          <a:ext cx="657224" cy="65722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0</xdr:colOff>
      <xdr:row>344</xdr:row>
      <xdr:rowOff>66675</xdr:rowOff>
    </xdr:from>
    <xdr:to>
      <xdr:col>0</xdr:col>
      <xdr:colOff>638174</xdr:colOff>
      <xdr:row>347</xdr:row>
      <xdr:rowOff>114300</xdr:rowOff>
    </xdr:to>
    <xdr:pic>
      <xdr:nvPicPr>
        <xdr:cNvPr id="61" name="Рисунок 6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0" y="70313550"/>
          <a:ext cx="638174" cy="5905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657226</xdr:colOff>
      <xdr:row>337</xdr:row>
      <xdr:rowOff>76200</xdr:rowOff>
    </xdr:from>
    <xdr:to>
      <xdr:col>0</xdr:col>
      <xdr:colOff>1295400</xdr:colOff>
      <xdr:row>340</xdr:row>
      <xdr:rowOff>161925</xdr:rowOff>
    </xdr:to>
    <xdr:pic>
      <xdr:nvPicPr>
        <xdr:cNvPr id="62" name="Рисунок 6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657226" y="69056250"/>
          <a:ext cx="638174" cy="6286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657225</xdr:colOff>
      <xdr:row>335</xdr:row>
      <xdr:rowOff>476251</xdr:rowOff>
    </xdr:from>
    <xdr:to>
      <xdr:col>0</xdr:col>
      <xdr:colOff>1266825</xdr:colOff>
      <xdr:row>337</xdr:row>
      <xdr:rowOff>85726</xdr:rowOff>
    </xdr:to>
    <xdr:pic>
      <xdr:nvPicPr>
        <xdr:cNvPr id="63" name="Рисунок 62"/>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7225" y="68456176"/>
          <a:ext cx="609600" cy="6096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9525</xdr:colOff>
      <xdr:row>334</xdr:row>
      <xdr:rowOff>152400</xdr:rowOff>
    </xdr:from>
    <xdr:to>
      <xdr:col>0</xdr:col>
      <xdr:colOff>628650</xdr:colOff>
      <xdr:row>336</xdr:row>
      <xdr:rowOff>0</xdr:rowOff>
    </xdr:to>
    <xdr:pic>
      <xdr:nvPicPr>
        <xdr:cNvPr id="64" name="Рисунок 6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 y="67846575"/>
          <a:ext cx="619125" cy="6191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657225</xdr:colOff>
      <xdr:row>344</xdr:row>
      <xdr:rowOff>66676</xdr:rowOff>
    </xdr:from>
    <xdr:to>
      <xdr:col>0</xdr:col>
      <xdr:colOff>1294959</xdr:colOff>
      <xdr:row>347</xdr:row>
      <xdr:rowOff>133350</xdr:rowOff>
    </xdr:to>
    <xdr:pic>
      <xdr:nvPicPr>
        <xdr:cNvPr id="65" name="Рисунок 64"/>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657225" y="70313551"/>
          <a:ext cx="637734" cy="60959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76200</xdr:colOff>
      <xdr:row>356</xdr:row>
      <xdr:rowOff>66675</xdr:rowOff>
    </xdr:from>
    <xdr:to>
      <xdr:col>0</xdr:col>
      <xdr:colOff>828675</xdr:colOff>
      <xdr:row>360</xdr:row>
      <xdr:rowOff>95250</xdr:rowOff>
    </xdr:to>
    <xdr:pic>
      <xdr:nvPicPr>
        <xdr:cNvPr id="66" name="Рисунок 6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76200" y="73275825"/>
          <a:ext cx="752475" cy="7524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85726</xdr:colOff>
      <xdr:row>360</xdr:row>
      <xdr:rowOff>142875</xdr:rowOff>
    </xdr:from>
    <xdr:to>
      <xdr:col>0</xdr:col>
      <xdr:colOff>828676</xdr:colOff>
      <xdr:row>364</xdr:row>
      <xdr:rowOff>142875</xdr:rowOff>
    </xdr:to>
    <xdr:pic>
      <xdr:nvPicPr>
        <xdr:cNvPr id="67" name="Рисунок 6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85726" y="74075925"/>
          <a:ext cx="742950" cy="7239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76201</xdr:colOff>
      <xdr:row>365</xdr:row>
      <xdr:rowOff>9525</xdr:rowOff>
    </xdr:from>
    <xdr:to>
      <xdr:col>0</xdr:col>
      <xdr:colOff>819151</xdr:colOff>
      <xdr:row>369</xdr:row>
      <xdr:rowOff>0</xdr:rowOff>
    </xdr:to>
    <xdr:pic>
      <xdr:nvPicPr>
        <xdr:cNvPr id="68" name="Рисунок 67"/>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76201" y="74847450"/>
          <a:ext cx="742950" cy="7143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94176</xdr:colOff>
      <xdr:row>174</xdr:row>
      <xdr:rowOff>257175</xdr:rowOff>
    </xdr:from>
    <xdr:to>
      <xdr:col>0</xdr:col>
      <xdr:colOff>1354176</xdr:colOff>
      <xdr:row>180</xdr:row>
      <xdr:rowOff>49013</xdr:rowOff>
    </xdr:to>
    <xdr:pic>
      <xdr:nvPicPr>
        <xdr:cNvPr id="69" name="Рисунок 6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751901" y="34737675"/>
          <a:ext cx="1260000" cy="126821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695325</xdr:colOff>
      <xdr:row>336</xdr:row>
      <xdr:rowOff>0</xdr:rowOff>
    </xdr:from>
    <xdr:to>
      <xdr:col>4</xdr:col>
      <xdr:colOff>1381124</xdr:colOff>
      <xdr:row>338</xdr:row>
      <xdr:rowOff>76199</xdr:rowOff>
    </xdr:to>
    <xdr:pic>
      <xdr:nvPicPr>
        <xdr:cNvPr id="70" name="Рисунок 6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5248275" y="68551425"/>
          <a:ext cx="685799" cy="68579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19050</xdr:colOff>
      <xdr:row>334</xdr:row>
      <xdr:rowOff>200025</xdr:rowOff>
    </xdr:from>
    <xdr:to>
      <xdr:col>4</xdr:col>
      <xdr:colOff>685800</xdr:colOff>
      <xdr:row>336</xdr:row>
      <xdr:rowOff>9525</xdr:rowOff>
    </xdr:to>
    <xdr:pic>
      <xdr:nvPicPr>
        <xdr:cNvPr id="71" name="Рисунок 7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572000" y="67894200"/>
          <a:ext cx="666750" cy="6667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9525</xdr:colOff>
      <xdr:row>336</xdr:row>
      <xdr:rowOff>9524</xdr:rowOff>
    </xdr:from>
    <xdr:to>
      <xdr:col>4</xdr:col>
      <xdr:colOff>685800</xdr:colOff>
      <xdr:row>338</xdr:row>
      <xdr:rowOff>57150</xdr:rowOff>
    </xdr:to>
    <xdr:pic>
      <xdr:nvPicPr>
        <xdr:cNvPr id="72" name="Рисунок 7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562475" y="68560949"/>
          <a:ext cx="676275" cy="65722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676275</xdr:colOff>
      <xdr:row>334</xdr:row>
      <xdr:rowOff>209551</xdr:rowOff>
    </xdr:from>
    <xdr:to>
      <xdr:col>4</xdr:col>
      <xdr:colOff>1362076</xdr:colOff>
      <xdr:row>336</xdr:row>
      <xdr:rowOff>1</xdr:rowOff>
    </xdr:to>
    <xdr:pic>
      <xdr:nvPicPr>
        <xdr:cNvPr id="73" name="Рисунок 7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5229225" y="67903726"/>
          <a:ext cx="685801" cy="6477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0</xdr:colOff>
      <xdr:row>338</xdr:row>
      <xdr:rowOff>66675</xdr:rowOff>
    </xdr:from>
    <xdr:to>
      <xdr:col>4</xdr:col>
      <xdr:colOff>676275</xdr:colOff>
      <xdr:row>342</xdr:row>
      <xdr:rowOff>19050</xdr:rowOff>
    </xdr:to>
    <xdr:pic>
      <xdr:nvPicPr>
        <xdr:cNvPr id="74" name="Рисунок 7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4552950" y="69227700"/>
          <a:ext cx="676275" cy="6762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676275</xdr:colOff>
      <xdr:row>338</xdr:row>
      <xdr:rowOff>66675</xdr:rowOff>
    </xdr:from>
    <xdr:to>
      <xdr:col>4</xdr:col>
      <xdr:colOff>1371600</xdr:colOff>
      <xdr:row>342</xdr:row>
      <xdr:rowOff>38100</xdr:rowOff>
    </xdr:to>
    <xdr:pic>
      <xdr:nvPicPr>
        <xdr:cNvPr id="75" name="Рисунок 74"/>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229225" y="69227700"/>
          <a:ext cx="695325" cy="6953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19050</xdr:colOff>
      <xdr:row>342</xdr:row>
      <xdr:rowOff>9525</xdr:rowOff>
    </xdr:from>
    <xdr:to>
      <xdr:col>4</xdr:col>
      <xdr:colOff>676275</xdr:colOff>
      <xdr:row>345</xdr:row>
      <xdr:rowOff>123825</xdr:rowOff>
    </xdr:to>
    <xdr:pic>
      <xdr:nvPicPr>
        <xdr:cNvPr id="76" name="Рисунок 7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572000" y="69894450"/>
          <a:ext cx="657225" cy="6572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123825</xdr:colOff>
      <xdr:row>164</xdr:row>
      <xdr:rowOff>142875</xdr:rowOff>
    </xdr:from>
    <xdr:to>
      <xdr:col>0</xdr:col>
      <xdr:colOff>1383825</xdr:colOff>
      <xdr:row>169</xdr:row>
      <xdr:rowOff>78168</xdr:rowOff>
    </xdr:to>
    <xdr:pic>
      <xdr:nvPicPr>
        <xdr:cNvPr id="78" name="Рисунок 7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3825" y="39433500"/>
          <a:ext cx="1260000" cy="13164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85725</xdr:colOff>
      <xdr:row>165</xdr:row>
      <xdr:rowOff>9525</xdr:rowOff>
    </xdr:from>
    <xdr:to>
      <xdr:col>4</xdr:col>
      <xdr:colOff>1345725</xdr:colOff>
      <xdr:row>170</xdr:row>
      <xdr:rowOff>2317</xdr:rowOff>
    </xdr:to>
    <xdr:pic>
      <xdr:nvPicPr>
        <xdr:cNvPr id="79" name="Рисунок 7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743450" y="33489900"/>
          <a:ext cx="1260000" cy="127866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133350</xdr:colOff>
      <xdr:row>366</xdr:row>
      <xdr:rowOff>161927</xdr:rowOff>
    </xdr:from>
    <xdr:to>
      <xdr:col>4</xdr:col>
      <xdr:colOff>885825</xdr:colOff>
      <xdr:row>371</xdr:row>
      <xdr:rowOff>9526</xdr:rowOff>
    </xdr:to>
    <xdr:pic>
      <xdr:nvPicPr>
        <xdr:cNvPr id="80" name="Рисунок 7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686300" y="75180827"/>
          <a:ext cx="752475" cy="752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95250</xdr:colOff>
      <xdr:row>358</xdr:row>
      <xdr:rowOff>66675</xdr:rowOff>
    </xdr:from>
    <xdr:to>
      <xdr:col>4</xdr:col>
      <xdr:colOff>847725</xdr:colOff>
      <xdr:row>362</xdr:row>
      <xdr:rowOff>95250</xdr:rowOff>
    </xdr:to>
    <xdr:pic>
      <xdr:nvPicPr>
        <xdr:cNvPr id="81" name="Рисунок 80"/>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4648200" y="73637775"/>
          <a:ext cx="752475" cy="7524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114301</xdr:colOff>
      <xdr:row>362</xdr:row>
      <xdr:rowOff>133349</xdr:rowOff>
    </xdr:from>
    <xdr:to>
      <xdr:col>4</xdr:col>
      <xdr:colOff>857251</xdr:colOff>
      <xdr:row>366</xdr:row>
      <xdr:rowOff>104774</xdr:rowOff>
    </xdr:to>
    <xdr:pic>
      <xdr:nvPicPr>
        <xdr:cNvPr id="82" name="Рисунок 8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4667251" y="74428349"/>
          <a:ext cx="742950" cy="6953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57150</xdr:colOff>
      <xdr:row>45</xdr:row>
      <xdr:rowOff>19051</xdr:rowOff>
    </xdr:from>
    <xdr:to>
      <xdr:col>0</xdr:col>
      <xdr:colOff>1317150</xdr:colOff>
      <xdr:row>49</xdr:row>
      <xdr:rowOff>69436</xdr:rowOff>
    </xdr:to>
    <xdr:pic>
      <xdr:nvPicPr>
        <xdr:cNvPr id="88" name="Рисунок 87"/>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57150" y="34785301"/>
          <a:ext cx="1260000" cy="128863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0</xdr:col>
      <xdr:colOff>58979</xdr:colOff>
      <xdr:row>228</xdr:row>
      <xdr:rowOff>40774</xdr:rowOff>
    </xdr:from>
    <xdr:ext cx="1341196" cy="342786"/>
    <xdr:sp macro="" textlink="">
      <xdr:nvSpPr>
        <xdr:cNvPr id="89" name="Прямоугольник 88"/>
        <xdr:cNvSpPr/>
      </xdr:nvSpPr>
      <xdr:spPr>
        <a:xfrm>
          <a:off x="58979" y="46675174"/>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oneCellAnchor>
    <xdr:from>
      <xdr:col>0</xdr:col>
      <xdr:colOff>58979</xdr:colOff>
      <xdr:row>238</xdr:row>
      <xdr:rowOff>40774</xdr:rowOff>
    </xdr:from>
    <xdr:ext cx="1341196" cy="342786"/>
    <xdr:sp macro="" textlink="">
      <xdr:nvSpPr>
        <xdr:cNvPr id="90" name="Прямоугольник 89"/>
        <xdr:cNvSpPr/>
      </xdr:nvSpPr>
      <xdr:spPr>
        <a:xfrm>
          <a:off x="58979" y="49408849"/>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twoCellAnchor editAs="oneCell">
    <xdr:from>
      <xdr:col>0</xdr:col>
      <xdr:colOff>57150</xdr:colOff>
      <xdr:row>234</xdr:row>
      <xdr:rowOff>247650</xdr:rowOff>
    </xdr:from>
    <xdr:to>
      <xdr:col>0</xdr:col>
      <xdr:colOff>1317150</xdr:colOff>
      <xdr:row>237</xdr:row>
      <xdr:rowOff>125915</xdr:rowOff>
    </xdr:to>
    <xdr:pic>
      <xdr:nvPicPr>
        <xdr:cNvPr id="91" name="Рисунок 90"/>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57150" y="62503050"/>
          <a:ext cx="1260000" cy="130701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104775</xdr:colOff>
      <xdr:row>225</xdr:row>
      <xdr:rowOff>9525</xdr:rowOff>
    </xdr:from>
    <xdr:to>
      <xdr:col>4</xdr:col>
      <xdr:colOff>1364775</xdr:colOff>
      <xdr:row>227</xdr:row>
      <xdr:rowOff>126525</xdr:rowOff>
    </xdr:to>
    <xdr:pic>
      <xdr:nvPicPr>
        <xdr:cNvPr id="92" name="Рисунок 9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762500" y="39643050"/>
          <a:ext cx="1260000" cy="12600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85725</xdr:colOff>
      <xdr:row>234</xdr:row>
      <xdr:rowOff>257174</xdr:rowOff>
    </xdr:from>
    <xdr:to>
      <xdr:col>4</xdr:col>
      <xdr:colOff>1345725</xdr:colOff>
      <xdr:row>237</xdr:row>
      <xdr:rowOff>98116</xdr:rowOff>
    </xdr:to>
    <xdr:pic>
      <xdr:nvPicPr>
        <xdr:cNvPr id="93" name="Рисунок 92"/>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4743450" y="42395774"/>
          <a:ext cx="1260000" cy="126969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0</xdr:col>
      <xdr:colOff>58979</xdr:colOff>
      <xdr:row>248</xdr:row>
      <xdr:rowOff>40774</xdr:rowOff>
    </xdr:from>
    <xdr:ext cx="1341196" cy="342786"/>
    <xdr:sp macro="" textlink="">
      <xdr:nvSpPr>
        <xdr:cNvPr id="94" name="Прямоугольник 93"/>
        <xdr:cNvSpPr/>
      </xdr:nvSpPr>
      <xdr:spPr>
        <a:xfrm>
          <a:off x="58979" y="51713899"/>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oneCellAnchor>
    <xdr:from>
      <xdr:col>0</xdr:col>
      <xdr:colOff>58979</xdr:colOff>
      <xdr:row>268</xdr:row>
      <xdr:rowOff>40774</xdr:rowOff>
    </xdr:from>
    <xdr:ext cx="1341196" cy="342786"/>
    <xdr:sp macro="" textlink="">
      <xdr:nvSpPr>
        <xdr:cNvPr id="96" name="Прямоугольник 95"/>
        <xdr:cNvSpPr/>
      </xdr:nvSpPr>
      <xdr:spPr>
        <a:xfrm>
          <a:off x="58979" y="54304699"/>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oneCellAnchor>
    <xdr:from>
      <xdr:col>0</xdr:col>
      <xdr:colOff>58979</xdr:colOff>
      <xdr:row>274</xdr:row>
      <xdr:rowOff>0</xdr:rowOff>
    </xdr:from>
    <xdr:ext cx="1341196" cy="342786"/>
    <xdr:sp macro="" textlink="">
      <xdr:nvSpPr>
        <xdr:cNvPr id="97" name="Прямоугольник 96"/>
        <xdr:cNvSpPr/>
      </xdr:nvSpPr>
      <xdr:spPr>
        <a:xfrm>
          <a:off x="58979" y="56752624"/>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oneCellAnchor>
    <xdr:from>
      <xdr:col>0</xdr:col>
      <xdr:colOff>58979</xdr:colOff>
      <xdr:row>278</xdr:row>
      <xdr:rowOff>40774</xdr:rowOff>
    </xdr:from>
    <xdr:ext cx="1341196" cy="342786"/>
    <xdr:sp macro="" textlink="">
      <xdr:nvSpPr>
        <xdr:cNvPr id="98" name="Прямоугольник 97"/>
        <xdr:cNvSpPr/>
      </xdr:nvSpPr>
      <xdr:spPr>
        <a:xfrm>
          <a:off x="58979" y="59200549"/>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oneCellAnchor>
    <xdr:from>
      <xdr:col>0</xdr:col>
      <xdr:colOff>58979</xdr:colOff>
      <xdr:row>288</xdr:row>
      <xdr:rowOff>40774</xdr:rowOff>
    </xdr:from>
    <xdr:ext cx="1341196" cy="342786"/>
    <xdr:sp macro="" textlink="">
      <xdr:nvSpPr>
        <xdr:cNvPr id="99" name="Прямоугольник 98"/>
        <xdr:cNvSpPr/>
      </xdr:nvSpPr>
      <xdr:spPr>
        <a:xfrm>
          <a:off x="58979" y="61505599"/>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twoCellAnchor editAs="oneCell">
    <xdr:from>
      <xdr:col>0</xdr:col>
      <xdr:colOff>123825</xdr:colOff>
      <xdr:row>285</xdr:row>
      <xdr:rowOff>28575</xdr:rowOff>
    </xdr:from>
    <xdr:to>
      <xdr:col>0</xdr:col>
      <xdr:colOff>1383825</xdr:colOff>
      <xdr:row>290</xdr:row>
      <xdr:rowOff>30700</xdr:rowOff>
    </xdr:to>
    <xdr:pic>
      <xdr:nvPicPr>
        <xdr:cNvPr id="100" name="Рисунок 9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3825" y="55264050"/>
          <a:ext cx="1260000" cy="12880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133350</xdr:colOff>
      <xdr:row>275</xdr:row>
      <xdr:rowOff>1</xdr:rowOff>
    </xdr:from>
    <xdr:to>
      <xdr:col>4</xdr:col>
      <xdr:colOff>1393350</xdr:colOff>
      <xdr:row>278</xdr:row>
      <xdr:rowOff>175663</xdr:rowOff>
    </xdr:to>
    <xdr:pic>
      <xdr:nvPicPr>
        <xdr:cNvPr id="101" name="Рисунок 100"/>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791075" y="52730401"/>
          <a:ext cx="1260000" cy="122341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9525</xdr:colOff>
      <xdr:row>496</xdr:row>
      <xdr:rowOff>142876</xdr:rowOff>
    </xdr:from>
    <xdr:to>
      <xdr:col>0</xdr:col>
      <xdr:colOff>1381125</xdr:colOff>
      <xdr:row>501</xdr:row>
      <xdr:rowOff>85726</xdr:rowOff>
    </xdr:to>
    <xdr:pic>
      <xdr:nvPicPr>
        <xdr:cNvPr id="102" name="Рисунок 101"/>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9525" y="125006101"/>
          <a:ext cx="1371600" cy="13239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38100</xdr:colOff>
      <xdr:row>497</xdr:row>
      <xdr:rowOff>38100</xdr:rowOff>
    </xdr:from>
    <xdr:to>
      <xdr:col>4</xdr:col>
      <xdr:colOff>1352550</xdr:colOff>
      <xdr:row>502</xdr:row>
      <xdr:rowOff>19050</xdr:rowOff>
    </xdr:to>
    <xdr:pic>
      <xdr:nvPicPr>
        <xdr:cNvPr id="103" name="Рисунок 102"/>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591050" y="99983925"/>
          <a:ext cx="1314450" cy="12382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234788</xdr:colOff>
      <xdr:row>528</xdr:row>
      <xdr:rowOff>76199</xdr:rowOff>
    </xdr:from>
    <xdr:to>
      <xdr:col>4</xdr:col>
      <xdr:colOff>1362085</xdr:colOff>
      <xdr:row>534</xdr:row>
      <xdr:rowOff>114304</xdr:rowOff>
    </xdr:to>
    <xdr:pic>
      <xdr:nvPicPr>
        <xdr:cNvPr id="104" name="Рисунок 103"/>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rot="16200000">
          <a:off x="4675109" y="133291178"/>
          <a:ext cx="1562105" cy="112729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235580</xdr:colOff>
      <xdr:row>538</xdr:row>
      <xdr:rowOff>57152</xdr:rowOff>
    </xdr:from>
    <xdr:to>
      <xdr:col>4</xdr:col>
      <xdr:colOff>1352549</xdr:colOff>
      <xdr:row>544</xdr:row>
      <xdr:rowOff>133352</xdr:rowOff>
    </xdr:to>
    <xdr:pic>
      <xdr:nvPicPr>
        <xdr:cNvPr id="105" name="Рисунок 104"/>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rot="16200000">
          <a:off x="4651690" y="135810942"/>
          <a:ext cx="1600200" cy="111696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28579</xdr:colOff>
      <xdr:row>507</xdr:row>
      <xdr:rowOff>28578</xdr:rowOff>
    </xdr:from>
    <xdr:to>
      <xdr:col>4</xdr:col>
      <xdr:colOff>1343028</xdr:colOff>
      <xdr:row>514</xdr:row>
      <xdr:rowOff>38098</xdr:rowOff>
    </xdr:to>
    <xdr:pic>
      <xdr:nvPicPr>
        <xdr:cNvPr id="106" name="Рисунок 105"/>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rot="16200000">
          <a:off x="4352931" y="102498526"/>
          <a:ext cx="1771645" cy="131444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171453</xdr:colOff>
      <xdr:row>518</xdr:row>
      <xdr:rowOff>5056</xdr:rowOff>
    </xdr:from>
    <xdr:to>
      <xdr:col>4</xdr:col>
      <xdr:colOff>1365073</xdr:colOff>
      <xdr:row>524</xdr:row>
      <xdr:rowOff>142880</xdr:rowOff>
    </xdr:to>
    <xdr:pic>
      <xdr:nvPicPr>
        <xdr:cNvPr id="108" name="Рисунок 107"/>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rot="16200000">
          <a:off x="4595076" y="130731658"/>
          <a:ext cx="1661824" cy="119362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0</xdr:col>
      <xdr:colOff>142875</xdr:colOff>
      <xdr:row>8</xdr:row>
      <xdr:rowOff>9524</xdr:rowOff>
    </xdr:from>
    <xdr:ext cx="762001" cy="419101"/>
    <xdr:sp macro="" textlink="">
      <xdr:nvSpPr>
        <xdr:cNvPr id="109" name="Прямоугольник 108"/>
        <xdr:cNvSpPr/>
      </xdr:nvSpPr>
      <xdr:spPr>
        <a:xfrm>
          <a:off x="142875" y="4343399"/>
          <a:ext cx="762001" cy="419101"/>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4</xdr:col>
      <xdr:colOff>342900</xdr:colOff>
      <xdr:row>8</xdr:row>
      <xdr:rowOff>95250</xdr:rowOff>
    </xdr:from>
    <xdr:ext cx="762001" cy="419101"/>
    <xdr:sp macro="" textlink="">
      <xdr:nvSpPr>
        <xdr:cNvPr id="110" name="Прямоугольник 109"/>
        <xdr:cNvSpPr/>
      </xdr:nvSpPr>
      <xdr:spPr>
        <a:xfrm>
          <a:off x="5000625" y="2305050"/>
          <a:ext cx="762001" cy="419101"/>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0</xdr:colOff>
      <xdr:row>17</xdr:row>
      <xdr:rowOff>66675</xdr:rowOff>
    </xdr:from>
    <xdr:ext cx="828675" cy="371475"/>
    <xdr:sp macro="" textlink="">
      <xdr:nvSpPr>
        <xdr:cNvPr id="111" name="Прямоугольник 110"/>
        <xdr:cNvSpPr/>
      </xdr:nvSpPr>
      <xdr:spPr>
        <a:xfrm>
          <a:off x="0" y="7353300"/>
          <a:ext cx="828675" cy="371475"/>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4</xdr:col>
      <xdr:colOff>304800</xdr:colOff>
      <xdr:row>17</xdr:row>
      <xdr:rowOff>104775</xdr:rowOff>
    </xdr:from>
    <xdr:ext cx="828675" cy="371475"/>
    <xdr:sp macro="" textlink="">
      <xdr:nvSpPr>
        <xdr:cNvPr id="112" name="Прямоугольник 111"/>
        <xdr:cNvSpPr/>
      </xdr:nvSpPr>
      <xdr:spPr>
        <a:xfrm>
          <a:off x="4962525" y="5067300"/>
          <a:ext cx="828675" cy="371475"/>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28575</xdr:colOff>
      <xdr:row>27</xdr:row>
      <xdr:rowOff>219075</xdr:rowOff>
    </xdr:from>
    <xdr:ext cx="828675" cy="371475"/>
    <xdr:sp macro="" textlink="">
      <xdr:nvSpPr>
        <xdr:cNvPr id="113" name="Прямоугольник 112"/>
        <xdr:cNvSpPr/>
      </xdr:nvSpPr>
      <xdr:spPr>
        <a:xfrm>
          <a:off x="28575" y="10639425"/>
          <a:ext cx="828675" cy="371475"/>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4</xdr:col>
      <xdr:colOff>66675</xdr:colOff>
      <xdr:row>28</xdr:row>
      <xdr:rowOff>123825</xdr:rowOff>
    </xdr:from>
    <xdr:ext cx="828675" cy="371475"/>
    <xdr:sp macro="" textlink="">
      <xdr:nvSpPr>
        <xdr:cNvPr id="114" name="Прямоугольник 113"/>
        <xdr:cNvSpPr/>
      </xdr:nvSpPr>
      <xdr:spPr>
        <a:xfrm>
          <a:off x="4619625" y="10829925"/>
          <a:ext cx="828675" cy="371475"/>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95249</xdr:colOff>
      <xdr:row>37</xdr:row>
      <xdr:rowOff>189442</xdr:rowOff>
    </xdr:from>
    <xdr:ext cx="828675" cy="371475"/>
    <xdr:sp macro="" textlink="">
      <xdr:nvSpPr>
        <xdr:cNvPr id="115" name="Прямоугольник 114"/>
        <xdr:cNvSpPr/>
      </xdr:nvSpPr>
      <xdr:spPr>
        <a:xfrm>
          <a:off x="95249" y="13791142"/>
          <a:ext cx="828675" cy="371475"/>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4</xdr:col>
      <xdr:colOff>57151</xdr:colOff>
      <xdr:row>37</xdr:row>
      <xdr:rowOff>114300</xdr:rowOff>
    </xdr:from>
    <xdr:ext cx="828675" cy="371475"/>
    <xdr:sp macro="" textlink="">
      <xdr:nvSpPr>
        <xdr:cNvPr id="116" name="Прямоугольник 115"/>
        <xdr:cNvSpPr/>
      </xdr:nvSpPr>
      <xdr:spPr>
        <a:xfrm>
          <a:off x="4610101" y="13716000"/>
          <a:ext cx="828675" cy="371475"/>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85725</xdr:colOff>
      <xdr:row>49</xdr:row>
      <xdr:rowOff>171451</xdr:rowOff>
    </xdr:from>
    <xdr:ext cx="762001" cy="419101"/>
    <xdr:sp macro="" textlink="">
      <xdr:nvSpPr>
        <xdr:cNvPr id="117" name="Прямоугольник 116"/>
        <xdr:cNvSpPr/>
      </xdr:nvSpPr>
      <xdr:spPr>
        <a:xfrm>
          <a:off x="85725" y="41957626"/>
          <a:ext cx="762001" cy="419101"/>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0</xdr:col>
      <xdr:colOff>723900</xdr:colOff>
      <xdr:row>400</xdr:row>
      <xdr:rowOff>133349</xdr:rowOff>
    </xdr:from>
    <xdr:to>
      <xdr:col>0</xdr:col>
      <xdr:colOff>1339500</xdr:colOff>
      <xdr:row>402</xdr:row>
      <xdr:rowOff>60957</xdr:rowOff>
    </xdr:to>
    <xdr:pic>
      <xdr:nvPicPr>
        <xdr:cNvPr id="118" name="Рисунок 11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723900" y="93992699"/>
          <a:ext cx="615600" cy="64198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19050</xdr:colOff>
      <xdr:row>400</xdr:row>
      <xdr:rowOff>142876</xdr:rowOff>
    </xdr:from>
    <xdr:to>
      <xdr:col>0</xdr:col>
      <xdr:colOff>634650</xdr:colOff>
      <xdr:row>402</xdr:row>
      <xdr:rowOff>18802</xdr:rowOff>
    </xdr:to>
    <xdr:pic>
      <xdr:nvPicPr>
        <xdr:cNvPr id="119" name="Рисунок 11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9050" y="94002226"/>
          <a:ext cx="615600" cy="59030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9525</xdr:colOff>
      <xdr:row>402</xdr:row>
      <xdr:rowOff>133351</xdr:rowOff>
    </xdr:from>
    <xdr:to>
      <xdr:col>0</xdr:col>
      <xdr:colOff>625125</xdr:colOff>
      <xdr:row>404</xdr:row>
      <xdr:rowOff>105202</xdr:rowOff>
    </xdr:to>
    <xdr:pic>
      <xdr:nvPicPr>
        <xdr:cNvPr id="120" name="Рисунок 11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9525" y="94707076"/>
          <a:ext cx="615600" cy="59097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704851</xdr:colOff>
      <xdr:row>402</xdr:row>
      <xdr:rowOff>114300</xdr:rowOff>
    </xdr:from>
    <xdr:to>
      <xdr:col>0</xdr:col>
      <xdr:colOff>1320451</xdr:colOff>
      <xdr:row>404</xdr:row>
      <xdr:rowOff>110775</xdr:rowOff>
    </xdr:to>
    <xdr:pic>
      <xdr:nvPicPr>
        <xdr:cNvPr id="121" name="Рисунок 120"/>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704851" y="94688025"/>
          <a:ext cx="615600" cy="6156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125</xdr:row>
      <xdr:rowOff>66675</xdr:rowOff>
    </xdr:from>
    <xdr:to>
      <xdr:col>0</xdr:col>
      <xdr:colOff>1345725</xdr:colOff>
      <xdr:row>129</xdr:row>
      <xdr:rowOff>88425</xdr:rowOff>
    </xdr:to>
    <xdr:pic>
      <xdr:nvPicPr>
        <xdr:cNvPr id="122" name="Рисунок 12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85725" y="27231975"/>
          <a:ext cx="1260000" cy="12600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4</xdr:col>
      <xdr:colOff>133349</xdr:colOff>
      <xdr:row>315</xdr:row>
      <xdr:rowOff>66675</xdr:rowOff>
    </xdr:from>
    <xdr:ext cx="1260000" cy="1193684"/>
    <xdr:pic>
      <xdr:nvPicPr>
        <xdr:cNvPr id="125" name="Picture 233"/>
        <xdr:cNvPicPr>
          <a:picLocks noChangeAspect="1" noChangeArrowheads="1"/>
        </xdr:cNvPicPr>
      </xdr:nvPicPr>
      <xdr:blipFill>
        <a:blip xmlns:r="http://schemas.openxmlformats.org/officeDocument/2006/relationships" r:embed="rId76"/>
        <a:srcRect/>
        <a:stretch>
          <a:fillRect/>
        </a:stretch>
      </xdr:blipFill>
      <xdr:spPr bwMode="auto">
        <a:xfrm>
          <a:off x="4791074" y="61417200"/>
          <a:ext cx="1260000" cy="1193684"/>
        </a:xfrm>
        <a:prstGeom prst="roundRect">
          <a:avLst>
            <a:gd name="adj" fmla="val 8594"/>
          </a:avLst>
        </a:prstGeom>
        <a:solidFill>
          <a:srgbClr val="FFFFFF">
            <a:shade val="85000"/>
          </a:srgbClr>
        </a:solidFill>
        <a:ln>
          <a:noFill/>
        </a:ln>
        <a:effectLst/>
      </xdr:spPr>
    </xdr:pic>
    <xdr:clientData/>
  </xdr:oneCellAnchor>
  <xdr:oneCellAnchor>
    <xdr:from>
      <xdr:col>4</xdr:col>
      <xdr:colOff>95250</xdr:colOff>
      <xdr:row>318</xdr:row>
      <xdr:rowOff>152401</xdr:rowOff>
    </xdr:from>
    <xdr:ext cx="581025" cy="642060"/>
    <xdr:pic>
      <xdr:nvPicPr>
        <xdr:cNvPr id="126" name="Рисунок 125"/>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4752975" y="62645926"/>
          <a:ext cx="581025" cy="64206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4</xdr:col>
      <xdr:colOff>95252</xdr:colOff>
      <xdr:row>322</xdr:row>
      <xdr:rowOff>114302</xdr:rowOff>
    </xdr:from>
    <xdr:ext cx="584488" cy="628649"/>
    <xdr:pic>
      <xdr:nvPicPr>
        <xdr:cNvPr id="127" name="Рисунок 126"/>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4752977" y="63369827"/>
          <a:ext cx="584488" cy="62864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4</xdr:col>
      <xdr:colOff>95250</xdr:colOff>
      <xdr:row>326</xdr:row>
      <xdr:rowOff>85725</xdr:rowOff>
    </xdr:from>
    <xdr:ext cx="590550" cy="617452"/>
    <xdr:pic>
      <xdr:nvPicPr>
        <xdr:cNvPr id="128" name="Рисунок 127"/>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4752975" y="64103250"/>
          <a:ext cx="590550" cy="61745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4</xdr:col>
      <xdr:colOff>104775</xdr:colOff>
      <xdr:row>329</xdr:row>
      <xdr:rowOff>200025</xdr:rowOff>
    </xdr:from>
    <xdr:ext cx="581025" cy="428625"/>
    <xdr:pic>
      <xdr:nvPicPr>
        <xdr:cNvPr id="129" name="Рисунок 128"/>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4762500" y="64779525"/>
          <a:ext cx="581025" cy="4286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0</xdr:col>
      <xdr:colOff>123824</xdr:colOff>
      <xdr:row>315</xdr:row>
      <xdr:rowOff>47625</xdr:rowOff>
    </xdr:from>
    <xdr:ext cx="1260000" cy="1193684"/>
    <xdr:pic>
      <xdr:nvPicPr>
        <xdr:cNvPr id="131" name="Picture 233"/>
        <xdr:cNvPicPr>
          <a:picLocks noChangeAspect="1" noChangeArrowheads="1"/>
        </xdr:cNvPicPr>
      </xdr:nvPicPr>
      <xdr:blipFill>
        <a:blip xmlns:r="http://schemas.openxmlformats.org/officeDocument/2006/relationships" r:embed="rId76"/>
        <a:srcRect/>
        <a:stretch>
          <a:fillRect/>
        </a:stretch>
      </xdr:blipFill>
      <xdr:spPr bwMode="auto">
        <a:xfrm>
          <a:off x="123824" y="65627250"/>
          <a:ext cx="1260000" cy="1193684"/>
        </a:xfrm>
        <a:prstGeom prst="roundRect">
          <a:avLst>
            <a:gd name="adj" fmla="val 8594"/>
          </a:avLst>
        </a:prstGeom>
        <a:solidFill>
          <a:srgbClr val="FFFFFF">
            <a:shade val="85000"/>
          </a:srgbClr>
        </a:solidFill>
        <a:ln>
          <a:noFill/>
        </a:ln>
        <a:effectLst/>
      </xdr:spPr>
    </xdr:pic>
    <xdr:clientData/>
  </xdr:oneCellAnchor>
  <xdr:oneCellAnchor>
    <xdr:from>
      <xdr:col>0</xdr:col>
      <xdr:colOff>95250</xdr:colOff>
      <xdr:row>318</xdr:row>
      <xdr:rowOff>152401</xdr:rowOff>
    </xdr:from>
    <xdr:ext cx="581025" cy="642060"/>
    <xdr:pic>
      <xdr:nvPicPr>
        <xdr:cNvPr id="132" name="Рисунок 131"/>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4752975" y="66875026"/>
          <a:ext cx="581025" cy="64206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0</xdr:col>
      <xdr:colOff>95252</xdr:colOff>
      <xdr:row>322</xdr:row>
      <xdr:rowOff>114302</xdr:rowOff>
    </xdr:from>
    <xdr:ext cx="584488" cy="628649"/>
    <xdr:pic>
      <xdr:nvPicPr>
        <xdr:cNvPr id="133" name="Рисунок 132"/>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4752977" y="67598927"/>
          <a:ext cx="584488" cy="62864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0</xdr:col>
      <xdr:colOff>95250</xdr:colOff>
      <xdr:row>326</xdr:row>
      <xdr:rowOff>85725</xdr:rowOff>
    </xdr:from>
    <xdr:ext cx="590550" cy="617452"/>
    <xdr:pic>
      <xdr:nvPicPr>
        <xdr:cNvPr id="134" name="Рисунок 133"/>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4752975" y="68332350"/>
          <a:ext cx="590550" cy="61745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0</xdr:col>
      <xdr:colOff>104775</xdr:colOff>
      <xdr:row>329</xdr:row>
      <xdr:rowOff>200025</xdr:rowOff>
    </xdr:from>
    <xdr:ext cx="581025" cy="428625"/>
    <xdr:pic>
      <xdr:nvPicPr>
        <xdr:cNvPr id="135" name="Рисунок 134"/>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4762500" y="69008625"/>
          <a:ext cx="581025" cy="4286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5</xdr:col>
      <xdr:colOff>1513579</xdr:colOff>
      <xdr:row>314</xdr:row>
      <xdr:rowOff>193174</xdr:rowOff>
    </xdr:from>
    <xdr:ext cx="1001021" cy="327141"/>
    <xdr:sp macro="" textlink="">
      <xdr:nvSpPr>
        <xdr:cNvPr id="136" name="Прямоугольник 135"/>
        <xdr:cNvSpPr/>
      </xdr:nvSpPr>
      <xdr:spPr>
        <a:xfrm>
          <a:off x="7619104" y="65563249"/>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4</xdr:col>
      <xdr:colOff>76199</xdr:colOff>
      <xdr:row>296</xdr:row>
      <xdr:rowOff>76200</xdr:rowOff>
    </xdr:from>
    <xdr:ext cx="1260000" cy="1132727"/>
    <xdr:pic>
      <xdr:nvPicPr>
        <xdr:cNvPr id="137" name="Picture 232"/>
        <xdr:cNvPicPr>
          <a:picLocks noChangeAspect="1" noChangeArrowheads="1"/>
        </xdr:cNvPicPr>
      </xdr:nvPicPr>
      <xdr:blipFill>
        <a:blip xmlns:r="http://schemas.openxmlformats.org/officeDocument/2006/relationships" r:embed="rId6"/>
        <a:srcRect/>
        <a:stretch>
          <a:fillRect/>
        </a:stretch>
      </xdr:blipFill>
      <xdr:spPr bwMode="auto">
        <a:xfrm>
          <a:off x="76199" y="61426725"/>
          <a:ext cx="1260000" cy="1132727"/>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296</xdr:row>
      <xdr:rowOff>0</xdr:rowOff>
    </xdr:from>
    <xdr:ext cx="1001021" cy="327141"/>
    <xdr:sp macro="" textlink="">
      <xdr:nvSpPr>
        <xdr:cNvPr id="138" name="Прямоугольник 137"/>
        <xdr:cNvSpPr/>
      </xdr:nvSpPr>
      <xdr:spPr>
        <a:xfrm>
          <a:off x="7620000" y="6135052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0</xdr:col>
      <xdr:colOff>95251</xdr:colOff>
      <xdr:row>55</xdr:row>
      <xdr:rowOff>9524</xdr:rowOff>
    </xdr:from>
    <xdr:ext cx="1260000" cy="1266825"/>
    <xdr:pic>
      <xdr:nvPicPr>
        <xdr:cNvPr id="141" name="Picture 37"/>
        <xdr:cNvPicPr>
          <a:picLocks noChangeAspect="1" noChangeArrowheads="1"/>
        </xdr:cNvPicPr>
      </xdr:nvPicPr>
      <xdr:blipFill>
        <a:blip xmlns:r="http://schemas.openxmlformats.org/officeDocument/2006/relationships" r:embed="rId19"/>
        <a:srcRect/>
        <a:stretch>
          <a:fillRect/>
        </a:stretch>
      </xdr:blipFill>
      <xdr:spPr bwMode="auto">
        <a:xfrm>
          <a:off x="95251" y="15754349"/>
          <a:ext cx="1260000" cy="1266825"/>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54</xdr:row>
      <xdr:rowOff>0</xdr:rowOff>
    </xdr:from>
    <xdr:ext cx="1001021" cy="327141"/>
    <xdr:sp macro="" textlink="">
      <xdr:nvSpPr>
        <xdr:cNvPr id="142" name="Прямоугольник 141"/>
        <xdr:cNvSpPr/>
      </xdr:nvSpPr>
      <xdr:spPr>
        <a:xfrm>
          <a:off x="7620000" y="1545907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0</xdr:col>
      <xdr:colOff>104774</xdr:colOff>
      <xdr:row>65</xdr:row>
      <xdr:rowOff>85724</xdr:rowOff>
    </xdr:from>
    <xdr:ext cx="1260000" cy="1177107"/>
    <xdr:pic>
      <xdr:nvPicPr>
        <xdr:cNvPr id="143" name="Picture 2"/>
        <xdr:cNvPicPr>
          <a:picLocks noChangeAspect="1" noChangeArrowheads="1"/>
        </xdr:cNvPicPr>
      </xdr:nvPicPr>
      <xdr:blipFill>
        <a:blip xmlns:r="http://schemas.openxmlformats.org/officeDocument/2006/relationships" r:embed="rId81"/>
        <a:srcRect/>
        <a:stretch>
          <a:fillRect/>
        </a:stretch>
      </xdr:blipFill>
      <xdr:spPr bwMode="auto">
        <a:xfrm>
          <a:off x="4762499" y="18811874"/>
          <a:ext cx="1260000" cy="1177107"/>
        </a:xfrm>
        <a:prstGeom prst="roundRect">
          <a:avLst>
            <a:gd name="adj" fmla="val 8594"/>
          </a:avLst>
        </a:prstGeom>
        <a:solidFill>
          <a:srgbClr val="FFFFFF">
            <a:shade val="85000"/>
          </a:srgbClr>
        </a:solidFill>
        <a:ln>
          <a:noFill/>
        </a:ln>
        <a:effectLst/>
      </xdr:spPr>
    </xdr:pic>
    <xdr:clientData/>
  </xdr:oneCellAnchor>
  <xdr:oneCellAnchor>
    <xdr:from>
      <xdr:col>0</xdr:col>
      <xdr:colOff>66675</xdr:colOff>
      <xdr:row>85</xdr:row>
      <xdr:rowOff>66675</xdr:rowOff>
    </xdr:from>
    <xdr:ext cx="1260000" cy="1324015"/>
    <xdr:pic>
      <xdr:nvPicPr>
        <xdr:cNvPr id="144" name="Picture 173"/>
        <xdr:cNvPicPr>
          <a:picLocks noChangeAspect="1" noChangeArrowheads="1"/>
        </xdr:cNvPicPr>
      </xdr:nvPicPr>
      <xdr:blipFill>
        <a:blip xmlns:r="http://schemas.openxmlformats.org/officeDocument/2006/relationships" r:embed="rId34"/>
        <a:srcRect/>
        <a:stretch>
          <a:fillRect/>
        </a:stretch>
      </xdr:blipFill>
      <xdr:spPr bwMode="auto">
        <a:xfrm>
          <a:off x="4724400" y="25184100"/>
          <a:ext cx="1260000" cy="1324015"/>
        </a:xfrm>
        <a:prstGeom prst="roundRect">
          <a:avLst>
            <a:gd name="adj" fmla="val 8594"/>
          </a:avLst>
        </a:prstGeom>
        <a:solidFill>
          <a:srgbClr val="FFFFFF">
            <a:shade val="85000"/>
          </a:srgbClr>
        </a:solidFill>
        <a:ln>
          <a:noFill/>
        </a:ln>
        <a:effectLst/>
      </xdr:spPr>
    </xdr:pic>
    <xdr:clientData/>
  </xdr:oneCellAnchor>
  <xdr:oneCellAnchor>
    <xdr:from>
      <xdr:col>4</xdr:col>
      <xdr:colOff>95249</xdr:colOff>
      <xdr:row>95</xdr:row>
      <xdr:rowOff>38100</xdr:rowOff>
    </xdr:from>
    <xdr:ext cx="1260000" cy="1183473"/>
    <xdr:pic>
      <xdr:nvPicPr>
        <xdr:cNvPr id="147" name="Picture 173"/>
        <xdr:cNvPicPr>
          <a:picLocks noChangeAspect="1" noChangeArrowheads="1"/>
        </xdr:cNvPicPr>
      </xdr:nvPicPr>
      <xdr:blipFill>
        <a:blip xmlns:r="http://schemas.openxmlformats.org/officeDocument/2006/relationships" r:embed="rId34"/>
        <a:srcRect/>
        <a:stretch>
          <a:fillRect/>
        </a:stretch>
      </xdr:blipFill>
      <xdr:spPr bwMode="auto">
        <a:xfrm>
          <a:off x="95249" y="26812875"/>
          <a:ext cx="1260000" cy="1183473"/>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94</xdr:row>
      <xdr:rowOff>0</xdr:rowOff>
    </xdr:from>
    <xdr:ext cx="1001021" cy="327141"/>
    <xdr:sp macro="" textlink="">
      <xdr:nvSpPr>
        <xdr:cNvPr id="148" name="Прямоугольник 147"/>
        <xdr:cNvSpPr/>
      </xdr:nvSpPr>
      <xdr:spPr>
        <a:xfrm>
          <a:off x="7620000" y="2648902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4</xdr:col>
      <xdr:colOff>94176</xdr:colOff>
      <xdr:row>174</xdr:row>
      <xdr:rowOff>257175</xdr:rowOff>
    </xdr:from>
    <xdr:ext cx="1260000" cy="1268213"/>
    <xdr:pic>
      <xdr:nvPicPr>
        <xdr:cNvPr id="149" name="Рисунок 14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94176" y="41910000"/>
          <a:ext cx="1260000" cy="126821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6</xdr:col>
      <xdr:colOff>0</xdr:colOff>
      <xdr:row>174</xdr:row>
      <xdr:rowOff>0</xdr:rowOff>
    </xdr:from>
    <xdr:ext cx="1001021" cy="327141"/>
    <xdr:sp macro="" textlink="">
      <xdr:nvSpPr>
        <xdr:cNvPr id="150" name="Прямоугольник 149"/>
        <xdr:cNvSpPr/>
      </xdr:nvSpPr>
      <xdr:spPr>
        <a:xfrm>
          <a:off x="7620000" y="4165282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4</xdr:col>
      <xdr:colOff>85724</xdr:colOff>
      <xdr:row>214</xdr:row>
      <xdr:rowOff>257173</xdr:rowOff>
    </xdr:from>
    <xdr:ext cx="1260000" cy="1219354"/>
    <xdr:pic>
      <xdr:nvPicPr>
        <xdr:cNvPr id="152" name="Picture 55"/>
        <xdr:cNvPicPr>
          <a:picLocks noChangeAspect="1" noChangeArrowheads="1"/>
        </xdr:cNvPicPr>
      </xdr:nvPicPr>
      <xdr:blipFill>
        <a:blip xmlns:r="http://schemas.openxmlformats.org/officeDocument/2006/relationships" r:embed="rId82"/>
        <a:srcRect/>
        <a:stretch>
          <a:fillRect/>
        </a:stretch>
      </xdr:blipFill>
      <xdr:spPr bwMode="auto">
        <a:xfrm>
          <a:off x="4743449" y="44176948"/>
          <a:ext cx="1260000" cy="1219354"/>
        </a:xfrm>
        <a:prstGeom prst="roundRect">
          <a:avLst>
            <a:gd name="adj" fmla="val 8594"/>
          </a:avLst>
        </a:prstGeom>
        <a:solidFill>
          <a:srgbClr val="FFFFFF">
            <a:shade val="85000"/>
          </a:srgbClr>
        </a:solidFill>
        <a:ln>
          <a:noFill/>
        </a:ln>
        <a:effectLst/>
      </xdr:spPr>
    </xdr:pic>
    <xdr:clientData/>
  </xdr:oneCellAnchor>
  <xdr:oneCellAnchor>
    <xdr:from>
      <xdr:col>0</xdr:col>
      <xdr:colOff>85724</xdr:colOff>
      <xdr:row>214</xdr:row>
      <xdr:rowOff>257173</xdr:rowOff>
    </xdr:from>
    <xdr:ext cx="1260000" cy="1219354"/>
    <xdr:pic>
      <xdr:nvPicPr>
        <xdr:cNvPr id="153" name="Picture 55"/>
        <xdr:cNvPicPr>
          <a:picLocks noChangeAspect="1" noChangeArrowheads="1"/>
        </xdr:cNvPicPr>
      </xdr:nvPicPr>
      <xdr:blipFill>
        <a:blip xmlns:r="http://schemas.openxmlformats.org/officeDocument/2006/relationships" r:embed="rId82"/>
        <a:srcRect/>
        <a:stretch>
          <a:fillRect/>
        </a:stretch>
      </xdr:blipFill>
      <xdr:spPr bwMode="auto">
        <a:xfrm>
          <a:off x="4743449" y="46548673"/>
          <a:ext cx="1260000" cy="1219354"/>
        </a:xfrm>
        <a:prstGeom prst="roundRect">
          <a:avLst>
            <a:gd name="adj" fmla="val 8594"/>
          </a:avLst>
        </a:prstGeom>
        <a:solidFill>
          <a:srgbClr val="FFFFFF">
            <a:shade val="85000"/>
          </a:srgbClr>
        </a:solidFill>
        <a:ln>
          <a:noFill/>
        </a:ln>
        <a:effectLst/>
      </xdr:spPr>
    </xdr:pic>
    <xdr:clientData/>
  </xdr:oneCellAnchor>
  <xdr:oneCellAnchor>
    <xdr:from>
      <xdr:col>4</xdr:col>
      <xdr:colOff>76201</xdr:colOff>
      <xdr:row>205</xdr:row>
      <xdr:rowOff>66675</xdr:rowOff>
    </xdr:from>
    <xdr:ext cx="1260000" cy="1185884"/>
    <xdr:pic>
      <xdr:nvPicPr>
        <xdr:cNvPr id="155" name="Picture 309"/>
        <xdr:cNvPicPr>
          <a:picLocks noChangeAspect="1" noChangeArrowheads="1"/>
        </xdr:cNvPicPr>
      </xdr:nvPicPr>
      <xdr:blipFill>
        <a:blip xmlns:r="http://schemas.openxmlformats.org/officeDocument/2006/relationships" r:embed="rId18"/>
        <a:srcRect/>
        <a:stretch>
          <a:fillRect/>
        </a:stretch>
      </xdr:blipFill>
      <xdr:spPr bwMode="auto">
        <a:xfrm>
          <a:off x="76201" y="44272200"/>
          <a:ext cx="1260000" cy="1185884"/>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204</xdr:row>
      <xdr:rowOff>0</xdr:rowOff>
    </xdr:from>
    <xdr:ext cx="1001021" cy="327141"/>
    <xdr:sp macro="" textlink="">
      <xdr:nvSpPr>
        <xdr:cNvPr id="156" name="Прямоугольник 155"/>
        <xdr:cNvSpPr/>
      </xdr:nvSpPr>
      <xdr:spPr>
        <a:xfrm>
          <a:off x="7620000" y="4391977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6</xdr:col>
      <xdr:colOff>0</xdr:colOff>
      <xdr:row>214</xdr:row>
      <xdr:rowOff>0</xdr:rowOff>
    </xdr:from>
    <xdr:ext cx="1001021" cy="327141"/>
    <xdr:sp macro="" textlink="">
      <xdr:nvSpPr>
        <xdr:cNvPr id="157" name="Прямоугольник 156"/>
        <xdr:cNvSpPr/>
      </xdr:nvSpPr>
      <xdr:spPr>
        <a:xfrm>
          <a:off x="7620000" y="46291500"/>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twoCellAnchor editAs="oneCell">
    <xdr:from>
      <xdr:col>4</xdr:col>
      <xdr:colOff>95249</xdr:colOff>
      <xdr:row>244</xdr:row>
      <xdr:rowOff>61227</xdr:rowOff>
    </xdr:from>
    <xdr:to>
      <xdr:col>4</xdr:col>
      <xdr:colOff>1362074</xdr:colOff>
      <xdr:row>254</xdr:row>
      <xdr:rowOff>126756</xdr:rowOff>
    </xdr:to>
    <xdr:pic>
      <xdr:nvPicPr>
        <xdr:cNvPr id="158" name="Picture 13"/>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4752974" y="54306102"/>
          <a:ext cx="1266825" cy="2427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66675</xdr:colOff>
      <xdr:row>254</xdr:row>
      <xdr:rowOff>266699</xdr:rowOff>
    </xdr:from>
    <xdr:ext cx="1260000" cy="1170778"/>
    <xdr:pic>
      <xdr:nvPicPr>
        <xdr:cNvPr id="159" name="Picture 61"/>
        <xdr:cNvPicPr>
          <a:picLocks noChangeAspect="1" noChangeArrowheads="1"/>
        </xdr:cNvPicPr>
      </xdr:nvPicPr>
      <xdr:blipFill>
        <a:blip xmlns:r="http://schemas.openxmlformats.org/officeDocument/2006/relationships" r:embed="rId84"/>
        <a:srcRect/>
        <a:stretch>
          <a:fillRect/>
        </a:stretch>
      </xdr:blipFill>
      <xdr:spPr bwMode="auto">
        <a:xfrm>
          <a:off x="66675" y="54511574"/>
          <a:ext cx="1260000" cy="1170778"/>
        </a:xfrm>
        <a:prstGeom prst="roundRect">
          <a:avLst>
            <a:gd name="adj" fmla="val 8594"/>
          </a:avLst>
        </a:prstGeom>
        <a:solidFill>
          <a:srgbClr val="FFFFFF">
            <a:shade val="85000"/>
          </a:srgbClr>
        </a:solidFill>
        <a:ln>
          <a:noFill/>
        </a:ln>
        <a:effectLst/>
      </xdr:spPr>
    </xdr:pic>
    <xdr:clientData/>
  </xdr:oneCellAnchor>
  <xdr:oneCellAnchor>
    <xdr:from>
      <xdr:col>0</xdr:col>
      <xdr:colOff>58979</xdr:colOff>
      <xdr:row>258</xdr:row>
      <xdr:rowOff>40774</xdr:rowOff>
    </xdr:from>
    <xdr:ext cx="1341196" cy="342786"/>
    <xdr:sp macro="" textlink="">
      <xdr:nvSpPr>
        <xdr:cNvPr id="160" name="Прямоугольник 159"/>
        <xdr:cNvSpPr/>
      </xdr:nvSpPr>
      <xdr:spPr>
        <a:xfrm>
          <a:off x="58979" y="55476274"/>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twoCellAnchor editAs="oneCell">
    <xdr:from>
      <xdr:col>0</xdr:col>
      <xdr:colOff>76200</xdr:colOff>
      <xdr:row>244</xdr:row>
      <xdr:rowOff>66675</xdr:rowOff>
    </xdr:from>
    <xdr:to>
      <xdr:col>0</xdr:col>
      <xdr:colOff>1343025</xdr:colOff>
      <xdr:row>254</xdr:row>
      <xdr:rowOff>132204</xdr:rowOff>
    </xdr:to>
    <xdr:pic>
      <xdr:nvPicPr>
        <xdr:cNvPr id="161" name="Picture 13"/>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 y="61502925"/>
          <a:ext cx="1266825" cy="2427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244</xdr:row>
      <xdr:rowOff>0</xdr:rowOff>
    </xdr:from>
    <xdr:ext cx="1001021" cy="327141"/>
    <xdr:sp macro="" textlink="">
      <xdr:nvSpPr>
        <xdr:cNvPr id="162" name="Прямоугольник 161"/>
        <xdr:cNvSpPr/>
      </xdr:nvSpPr>
      <xdr:spPr>
        <a:xfrm>
          <a:off x="7620000" y="5424487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4</xdr:col>
      <xdr:colOff>76201</xdr:colOff>
      <xdr:row>255</xdr:row>
      <xdr:rowOff>19050</xdr:rowOff>
    </xdr:from>
    <xdr:ext cx="1260000" cy="1171267"/>
    <xdr:pic>
      <xdr:nvPicPr>
        <xdr:cNvPr id="163" name="Picture 63"/>
        <xdr:cNvPicPr>
          <a:picLocks noChangeAspect="1" noChangeArrowheads="1"/>
        </xdr:cNvPicPr>
      </xdr:nvPicPr>
      <xdr:blipFill>
        <a:blip xmlns:r="http://schemas.openxmlformats.org/officeDocument/2006/relationships" r:embed="rId85"/>
        <a:srcRect/>
        <a:stretch>
          <a:fillRect/>
        </a:stretch>
      </xdr:blipFill>
      <xdr:spPr bwMode="auto">
        <a:xfrm>
          <a:off x="76201" y="61922025"/>
          <a:ext cx="1260000" cy="1171267"/>
        </a:xfrm>
        <a:prstGeom prst="roundRect">
          <a:avLst>
            <a:gd name="adj" fmla="val 8594"/>
          </a:avLst>
        </a:prstGeom>
        <a:solidFill>
          <a:srgbClr val="FFFFFF">
            <a:shade val="85000"/>
          </a:srgbClr>
        </a:solidFill>
        <a:ln>
          <a:noFill/>
        </a:ln>
        <a:effectLst/>
      </xdr:spPr>
    </xdr:pic>
    <xdr:clientData/>
  </xdr:oneCellAnchor>
  <xdr:oneCellAnchor>
    <xdr:from>
      <xdr:col>4</xdr:col>
      <xdr:colOff>58979</xdr:colOff>
      <xdr:row>258</xdr:row>
      <xdr:rowOff>40774</xdr:rowOff>
    </xdr:from>
    <xdr:ext cx="1341196" cy="342786"/>
    <xdr:sp macro="" textlink="">
      <xdr:nvSpPr>
        <xdr:cNvPr id="164" name="Прямоугольник 163"/>
        <xdr:cNvSpPr/>
      </xdr:nvSpPr>
      <xdr:spPr>
        <a:xfrm>
          <a:off x="58979" y="62991499"/>
          <a:ext cx="1341196" cy="342786"/>
        </a:xfrm>
        <a:prstGeom prst="rect">
          <a:avLst/>
        </a:prstGeom>
        <a:noFill/>
      </xdr:spPr>
      <xdr:txBody>
        <a:bodyPr wrap="square" lIns="91440" tIns="45720" rIns="91440" bIns="45720">
          <a:spAutoFit/>
        </a:bodyPr>
        <a:lstStyle/>
        <a:p>
          <a:pPr algn="ctr"/>
          <a:endParaRPr lang="ru-RU" sz="1600" b="0" cap="none" spc="0" baseline="0">
            <a:ln w="10160">
              <a:solidFill>
                <a:schemeClr val="accent1"/>
              </a:solidFill>
              <a:prstDash val="solid"/>
            </a:ln>
            <a:solidFill>
              <a:srgbClr val="FFFFFF"/>
            </a:solidFill>
            <a:effectLst>
              <a:outerShdw blurRad="38100" dist="32000" dir="5400000" algn="tl">
                <a:srgbClr val="000000">
                  <a:alpha val="30000"/>
                </a:srgbClr>
              </a:outerShdw>
            </a:effectLst>
          </a:endParaRPr>
        </a:p>
      </xdr:txBody>
    </xdr:sp>
    <xdr:clientData/>
  </xdr:oneCellAnchor>
  <xdr:oneCellAnchor>
    <xdr:from>
      <xdr:col>0</xdr:col>
      <xdr:colOff>323850</xdr:colOff>
      <xdr:row>388</xdr:row>
      <xdr:rowOff>76200</xdr:rowOff>
    </xdr:from>
    <xdr:ext cx="720000" cy="703448"/>
    <xdr:pic>
      <xdr:nvPicPr>
        <xdr:cNvPr id="165" name="Picture 56"/>
        <xdr:cNvPicPr>
          <a:picLocks noChangeAspect="1" noChangeArrowheads="1"/>
        </xdr:cNvPicPr>
      </xdr:nvPicPr>
      <xdr:blipFill>
        <a:blip xmlns:r="http://schemas.openxmlformats.org/officeDocument/2006/relationships" r:embed="rId86"/>
        <a:srcRect/>
        <a:stretch>
          <a:fillRect/>
        </a:stretch>
      </xdr:blipFill>
      <xdr:spPr bwMode="auto">
        <a:xfrm>
          <a:off x="323850" y="89477850"/>
          <a:ext cx="720000" cy="703448"/>
        </a:xfrm>
        <a:prstGeom prst="roundRect">
          <a:avLst>
            <a:gd name="adj" fmla="val 8594"/>
          </a:avLst>
        </a:prstGeom>
        <a:solidFill>
          <a:srgbClr val="FFFFFF">
            <a:shade val="85000"/>
          </a:srgbClr>
        </a:solidFill>
        <a:ln>
          <a:noFill/>
        </a:ln>
        <a:effectLst/>
      </xdr:spPr>
    </xdr:pic>
    <xdr:clientData/>
  </xdr:oneCellAnchor>
  <xdr:oneCellAnchor>
    <xdr:from>
      <xdr:col>0</xdr:col>
      <xdr:colOff>323850</xdr:colOff>
      <xdr:row>394</xdr:row>
      <xdr:rowOff>95250</xdr:rowOff>
    </xdr:from>
    <xdr:ext cx="720000" cy="687640"/>
    <xdr:pic>
      <xdr:nvPicPr>
        <xdr:cNvPr id="166" name="Picture 181"/>
        <xdr:cNvPicPr>
          <a:picLocks noChangeAspect="1" noChangeArrowheads="1"/>
        </xdr:cNvPicPr>
      </xdr:nvPicPr>
      <xdr:blipFill>
        <a:blip xmlns:r="http://schemas.openxmlformats.org/officeDocument/2006/relationships" r:embed="rId87"/>
        <a:srcRect/>
        <a:stretch>
          <a:fillRect/>
        </a:stretch>
      </xdr:blipFill>
      <xdr:spPr bwMode="auto">
        <a:xfrm>
          <a:off x="323850" y="91068525"/>
          <a:ext cx="720000" cy="687640"/>
        </a:xfrm>
        <a:prstGeom prst="roundRect">
          <a:avLst>
            <a:gd name="adj" fmla="val 8594"/>
          </a:avLst>
        </a:prstGeom>
        <a:solidFill>
          <a:srgbClr val="FFFFFF">
            <a:shade val="85000"/>
          </a:srgbClr>
        </a:solidFill>
        <a:ln>
          <a:noFill/>
        </a:ln>
        <a:effectLst/>
      </xdr:spPr>
    </xdr:pic>
    <xdr:clientData/>
  </xdr:oneCellAnchor>
  <xdr:oneCellAnchor>
    <xdr:from>
      <xdr:col>0</xdr:col>
      <xdr:colOff>304800</xdr:colOff>
      <xdr:row>390</xdr:row>
      <xdr:rowOff>276224</xdr:rowOff>
    </xdr:from>
    <xdr:ext cx="720000" cy="736552"/>
    <xdr:pic>
      <xdr:nvPicPr>
        <xdr:cNvPr id="167" name="Picture 57"/>
        <xdr:cNvPicPr>
          <a:picLocks noChangeAspect="1" noChangeArrowheads="1"/>
        </xdr:cNvPicPr>
      </xdr:nvPicPr>
      <xdr:blipFill>
        <a:blip xmlns:r="http://schemas.openxmlformats.org/officeDocument/2006/relationships" r:embed="rId88"/>
        <a:srcRect/>
        <a:stretch>
          <a:fillRect/>
        </a:stretch>
      </xdr:blipFill>
      <xdr:spPr bwMode="auto">
        <a:xfrm>
          <a:off x="304800" y="90249374"/>
          <a:ext cx="720000" cy="736552"/>
        </a:xfrm>
        <a:prstGeom prst="roundRect">
          <a:avLst>
            <a:gd name="adj" fmla="val 8594"/>
          </a:avLst>
        </a:prstGeom>
        <a:solidFill>
          <a:srgbClr val="FFFFFF">
            <a:shade val="85000"/>
          </a:srgbClr>
        </a:solidFill>
        <a:ln>
          <a:noFill/>
        </a:ln>
        <a:effectLst/>
      </xdr:spPr>
    </xdr:pic>
    <xdr:clientData/>
  </xdr:oneCellAnchor>
  <xdr:oneCellAnchor>
    <xdr:from>
      <xdr:col>4</xdr:col>
      <xdr:colOff>304800</xdr:colOff>
      <xdr:row>388</xdr:row>
      <xdr:rowOff>76200</xdr:rowOff>
    </xdr:from>
    <xdr:ext cx="720000" cy="703448"/>
    <xdr:pic>
      <xdr:nvPicPr>
        <xdr:cNvPr id="168" name="Picture 56"/>
        <xdr:cNvPicPr>
          <a:picLocks noChangeAspect="1" noChangeArrowheads="1"/>
        </xdr:cNvPicPr>
      </xdr:nvPicPr>
      <xdr:blipFill>
        <a:blip xmlns:r="http://schemas.openxmlformats.org/officeDocument/2006/relationships" r:embed="rId86"/>
        <a:srcRect/>
        <a:stretch>
          <a:fillRect/>
        </a:stretch>
      </xdr:blipFill>
      <xdr:spPr bwMode="auto">
        <a:xfrm>
          <a:off x="4962525" y="89477850"/>
          <a:ext cx="720000" cy="703448"/>
        </a:xfrm>
        <a:prstGeom prst="roundRect">
          <a:avLst>
            <a:gd name="adj" fmla="val 8594"/>
          </a:avLst>
        </a:prstGeom>
        <a:solidFill>
          <a:srgbClr val="FFFFFF">
            <a:shade val="85000"/>
          </a:srgbClr>
        </a:solidFill>
        <a:ln>
          <a:noFill/>
        </a:ln>
        <a:effectLst/>
      </xdr:spPr>
    </xdr:pic>
    <xdr:clientData/>
  </xdr:oneCellAnchor>
  <xdr:oneCellAnchor>
    <xdr:from>
      <xdr:col>4</xdr:col>
      <xdr:colOff>323850</xdr:colOff>
      <xdr:row>394</xdr:row>
      <xdr:rowOff>142875</xdr:rowOff>
    </xdr:from>
    <xdr:ext cx="720000" cy="687640"/>
    <xdr:pic>
      <xdr:nvPicPr>
        <xdr:cNvPr id="169" name="Picture 181"/>
        <xdr:cNvPicPr>
          <a:picLocks noChangeAspect="1" noChangeArrowheads="1"/>
        </xdr:cNvPicPr>
      </xdr:nvPicPr>
      <xdr:blipFill>
        <a:blip xmlns:r="http://schemas.openxmlformats.org/officeDocument/2006/relationships" r:embed="rId87"/>
        <a:srcRect/>
        <a:stretch>
          <a:fillRect/>
        </a:stretch>
      </xdr:blipFill>
      <xdr:spPr bwMode="auto">
        <a:xfrm>
          <a:off x="4981575" y="91116150"/>
          <a:ext cx="720000" cy="687640"/>
        </a:xfrm>
        <a:prstGeom prst="roundRect">
          <a:avLst>
            <a:gd name="adj" fmla="val 8594"/>
          </a:avLst>
        </a:prstGeom>
        <a:solidFill>
          <a:srgbClr val="FFFFFF">
            <a:shade val="85000"/>
          </a:srgbClr>
        </a:solidFill>
        <a:ln>
          <a:noFill/>
        </a:ln>
        <a:effectLst/>
      </xdr:spPr>
    </xdr:pic>
    <xdr:clientData/>
  </xdr:oneCellAnchor>
  <xdr:oneCellAnchor>
    <xdr:from>
      <xdr:col>4</xdr:col>
      <xdr:colOff>314325</xdr:colOff>
      <xdr:row>390</xdr:row>
      <xdr:rowOff>304799</xdr:rowOff>
    </xdr:from>
    <xdr:ext cx="720000" cy="736552"/>
    <xdr:pic>
      <xdr:nvPicPr>
        <xdr:cNvPr id="170" name="Picture 57"/>
        <xdr:cNvPicPr>
          <a:picLocks noChangeAspect="1" noChangeArrowheads="1"/>
        </xdr:cNvPicPr>
      </xdr:nvPicPr>
      <xdr:blipFill>
        <a:blip xmlns:r="http://schemas.openxmlformats.org/officeDocument/2006/relationships" r:embed="rId88"/>
        <a:srcRect/>
        <a:stretch>
          <a:fillRect/>
        </a:stretch>
      </xdr:blipFill>
      <xdr:spPr bwMode="auto">
        <a:xfrm>
          <a:off x="4972050" y="90277949"/>
          <a:ext cx="720000" cy="736552"/>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387</xdr:row>
      <xdr:rowOff>200025</xdr:rowOff>
    </xdr:from>
    <xdr:ext cx="1001021" cy="327141"/>
    <xdr:sp macro="" textlink="">
      <xdr:nvSpPr>
        <xdr:cNvPr id="171" name="Прямоугольник 170"/>
        <xdr:cNvSpPr/>
      </xdr:nvSpPr>
      <xdr:spPr>
        <a:xfrm>
          <a:off x="7620000" y="89249250"/>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twoCellAnchor editAs="oneCell">
    <xdr:from>
      <xdr:col>4</xdr:col>
      <xdr:colOff>95250</xdr:colOff>
      <xdr:row>374</xdr:row>
      <xdr:rowOff>209551</xdr:rowOff>
    </xdr:from>
    <xdr:to>
      <xdr:col>4</xdr:col>
      <xdr:colOff>1355250</xdr:colOff>
      <xdr:row>377</xdr:row>
      <xdr:rowOff>144513</xdr:rowOff>
    </xdr:to>
    <xdr:pic>
      <xdr:nvPicPr>
        <xdr:cNvPr id="172" name="Picture 53"/>
        <xdr:cNvPicPr>
          <a:picLocks noChangeAspect="1" noChangeArrowheads="1"/>
        </xdr:cNvPicPr>
      </xdr:nvPicPr>
      <xdr:blipFill>
        <a:blip xmlns:r="http://schemas.openxmlformats.org/officeDocument/2006/relationships" r:embed="rId22"/>
        <a:srcRect/>
        <a:stretch>
          <a:fillRect/>
        </a:stretch>
      </xdr:blipFill>
      <xdr:spPr bwMode="auto">
        <a:xfrm>
          <a:off x="4752975" y="86191726"/>
          <a:ext cx="1260000" cy="1220837"/>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104775</xdr:colOff>
      <xdr:row>378</xdr:row>
      <xdr:rowOff>95251</xdr:rowOff>
    </xdr:from>
    <xdr:to>
      <xdr:col>4</xdr:col>
      <xdr:colOff>1364775</xdr:colOff>
      <xdr:row>385</xdr:row>
      <xdr:rowOff>2673</xdr:rowOff>
    </xdr:to>
    <xdr:pic>
      <xdr:nvPicPr>
        <xdr:cNvPr id="173" name="Picture 52"/>
        <xdr:cNvPicPr>
          <a:picLocks noChangeAspect="1" noChangeArrowheads="1"/>
        </xdr:cNvPicPr>
      </xdr:nvPicPr>
      <xdr:blipFill>
        <a:blip xmlns:r="http://schemas.openxmlformats.org/officeDocument/2006/relationships" r:embed="rId3"/>
        <a:srcRect/>
        <a:stretch>
          <a:fillRect/>
        </a:stretch>
      </xdr:blipFill>
      <xdr:spPr bwMode="auto">
        <a:xfrm>
          <a:off x="4762500" y="87553801"/>
          <a:ext cx="1260000" cy="1228222"/>
        </a:xfrm>
        <a:prstGeom prst="roundRect">
          <a:avLst>
            <a:gd name="adj" fmla="val 8594"/>
          </a:avLst>
        </a:prstGeom>
        <a:solidFill>
          <a:srgbClr val="FFFFFF">
            <a:shade val="85000"/>
          </a:srgbClr>
        </a:solidFill>
        <a:ln>
          <a:noFill/>
        </a:ln>
        <a:effectLst/>
      </xdr:spPr>
    </xdr:pic>
    <xdr:clientData/>
  </xdr:twoCellAnchor>
  <xdr:oneCellAnchor>
    <xdr:from>
      <xdr:col>6</xdr:col>
      <xdr:colOff>0</xdr:colOff>
      <xdr:row>374</xdr:row>
      <xdr:rowOff>0</xdr:rowOff>
    </xdr:from>
    <xdr:ext cx="1001021" cy="327141"/>
    <xdr:sp macro="" textlink="">
      <xdr:nvSpPr>
        <xdr:cNvPr id="174" name="Прямоугольник 173"/>
        <xdr:cNvSpPr/>
      </xdr:nvSpPr>
      <xdr:spPr>
        <a:xfrm>
          <a:off x="7620000" y="8598217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0</xdr:col>
      <xdr:colOff>47625</xdr:colOff>
      <xdr:row>430</xdr:row>
      <xdr:rowOff>190500</xdr:rowOff>
    </xdr:from>
    <xdr:ext cx="1296000" cy="1296000"/>
    <xdr:pic>
      <xdr:nvPicPr>
        <xdr:cNvPr id="175" name="Рисунок 17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4705350" y="97507425"/>
          <a:ext cx="1296000" cy="12960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4</xdr:col>
      <xdr:colOff>57150</xdr:colOff>
      <xdr:row>415</xdr:row>
      <xdr:rowOff>247650</xdr:rowOff>
    </xdr:from>
    <xdr:ext cx="1259855" cy="1228725"/>
    <xdr:pic>
      <xdr:nvPicPr>
        <xdr:cNvPr id="176" name="Picture 275"/>
        <xdr:cNvPicPr>
          <a:picLocks noChangeAspect="1" noChangeArrowheads="1"/>
        </xdr:cNvPicPr>
      </xdr:nvPicPr>
      <xdr:blipFill>
        <a:blip xmlns:r="http://schemas.openxmlformats.org/officeDocument/2006/relationships" r:embed="rId10"/>
        <a:srcRect/>
        <a:stretch>
          <a:fillRect/>
        </a:stretch>
      </xdr:blipFill>
      <xdr:spPr bwMode="auto">
        <a:xfrm>
          <a:off x="57150" y="97564575"/>
          <a:ext cx="1259855" cy="1228725"/>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415</xdr:row>
      <xdr:rowOff>0</xdr:rowOff>
    </xdr:from>
    <xdr:ext cx="1001021" cy="327141"/>
    <xdr:sp macro="" textlink="">
      <xdr:nvSpPr>
        <xdr:cNvPr id="177" name="Прямоугольник 176"/>
        <xdr:cNvSpPr/>
      </xdr:nvSpPr>
      <xdr:spPr>
        <a:xfrm>
          <a:off x="7620000" y="9731692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twoCellAnchor>
    <xdr:from>
      <xdr:col>4</xdr:col>
      <xdr:colOff>142875</xdr:colOff>
      <xdr:row>430</xdr:row>
      <xdr:rowOff>161925</xdr:rowOff>
    </xdr:from>
    <xdr:to>
      <xdr:col>4</xdr:col>
      <xdr:colOff>1228725</xdr:colOff>
      <xdr:row>432</xdr:row>
      <xdr:rowOff>428625</xdr:rowOff>
    </xdr:to>
    <xdr:pic>
      <xdr:nvPicPr>
        <xdr:cNvPr id="178" name="Picture 285"/>
        <xdr:cNvPicPr>
          <a:picLocks noChangeAspect="1" noChangeArrowheads="1"/>
        </xdr:cNvPicPr>
      </xdr:nvPicPr>
      <xdr:blipFill>
        <a:blip xmlns:r="http://schemas.openxmlformats.org/officeDocument/2006/relationships" r:embed="rId90"/>
        <a:srcRect/>
        <a:stretch>
          <a:fillRect/>
        </a:stretch>
      </xdr:blipFill>
      <xdr:spPr bwMode="auto">
        <a:xfrm>
          <a:off x="4800600" y="101069775"/>
          <a:ext cx="1085850" cy="981075"/>
        </a:xfrm>
        <a:prstGeom prst="roundRect">
          <a:avLst>
            <a:gd name="adj" fmla="val 8594"/>
          </a:avLst>
        </a:prstGeom>
        <a:solidFill>
          <a:srgbClr val="FFFFFF">
            <a:shade val="85000"/>
          </a:srgbClr>
        </a:solidFill>
        <a:ln>
          <a:noFill/>
        </a:ln>
        <a:effectLst/>
      </xdr:spPr>
    </xdr:pic>
    <xdr:clientData/>
  </xdr:twoCellAnchor>
  <xdr:twoCellAnchor>
    <xdr:from>
      <xdr:col>4</xdr:col>
      <xdr:colOff>171449</xdr:colOff>
      <xdr:row>432</xdr:row>
      <xdr:rowOff>485773</xdr:rowOff>
    </xdr:from>
    <xdr:to>
      <xdr:col>4</xdr:col>
      <xdr:colOff>1209674</xdr:colOff>
      <xdr:row>434</xdr:row>
      <xdr:rowOff>136111</xdr:rowOff>
    </xdr:to>
    <xdr:pic>
      <xdr:nvPicPr>
        <xdr:cNvPr id="179" name="Picture 286"/>
        <xdr:cNvPicPr>
          <a:picLocks noChangeAspect="1" noChangeArrowheads="1"/>
        </xdr:cNvPicPr>
      </xdr:nvPicPr>
      <xdr:blipFill>
        <a:blip xmlns:r="http://schemas.openxmlformats.org/officeDocument/2006/relationships" r:embed="rId91"/>
        <a:srcRect/>
        <a:stretch>
          <a:fillRect/>
        </a:stretch>
      </xdr:blipFill>
      <xdr:spPr bwMode="auto">
        <a:xfrm>
          <a:off x="4829174" y="102107998"/>
          <a:ext cx="1038225" cy="840963"/>
        </a:xfrm>
        <a:prstGeom prst="roundRect">
          <a:avLst>
            <a:gd name="adj" fmla="val 8594"/>
          </a:avLst>
        </a:prstGeom>
        <a:solidFill>
          <a:srgbClr val="FFFFFF">
            <a:shade val="85000"/>
          </a:srgbClr>
        </a:solidFill>
        <a:ln>
          <a:noFill/>
        </a:ln>
        <a:effectLst/>
      </xdr:spPr>
    </xdr:pic>
    <xdr:clientData/>
  </xdr:twoCellAnchor>
  <xdr:twoCellAnchor>
    <xdr:from>
      <xdr:col>0</xdr:col>
      <xdr:colOff>95250</xdr:colOff>
      <xdr:row>105</xdr:row>
      <xdr:rowOff>57149</xdr:rowOff>
    </xdr:from>
    <xdr:to>
      <xdr:col>0</xdr:col>
      <xdr:colOff>1355250</xdr:colOff>
      <xdr:row>109</xdr:row>
      <xdr:rowOff>150788</xdr:rowOff>
    </xdr:to>
    <xdr:pic>
      <xdr:nvPicPr>
        <xdr:cNvPr id="180" name="Picture 315"/>
        <xdr:cNvPicPr>
          <a:picLocks noChangeAspect="1" noChangeArrowheads="1"/>
        </xdr:cNvPicPr>
      </xdr:nvPicPr>
      <xdr:blipFill>
        <a:blip xmlns:r="http://schemas.openxmlformats.org/officeDocument/2006/relationships" r:embed="rId92"/>
        <a:srcRect/>
        <a:stretch>
          <a:fillRect/>
        </a:stretch>
      </xdr:blipFill>
      <xdr:spPr bwMode="auto">
        <a:xfrm>
          <a:off x="4752975" y="18783299"/>
          <a:ext cx="1260000" cy="1189014"/>
        </a:xfrm>
        <a:prstGeom prst="roundRect">
          <a:avLst>
            <a:gd name="adj" fmla="val 8594"/>
          </a:avLst>
        </a:prstGeom>
        <a:solidFill>
          <a:srgbClr val="FFFFFF">
            <a:shade val="85000"/>
          </a:srgbClr>
        </a:solidFill>
        <a:ln>
          <a:noFill/>
        </a:ln>
        <a:effectLst/>
      </xdr:spPr>
    </xdr:pic>
    <xdr:clientData/>
  </xdr:twoCellAnchor>
  <xdr:twoCellAnchor>
    <xdr:from>
      <xdr:col>4</xdr:col>
      <xdr:colOff>95250</xdr:colOff>
      <xdr:row>105</xdr:row>
      <xdr:rowOff>57149</xdr:rowOff>
    </xdr:from>
    <xdr:to>
      <xdr:col>4</xdr:col>
      <xdr:colOff>1355250</xdr:colOff>
      <xdr:row>109</xdr:row>
      <xdr:rowOff>150788</xdr:rowOff>
    </xdr:to>
    <xdr:pic>
      <xdr:nvPicPr>
        <xdr:cNvPr id="181" name="Picture 315"/>
        <xdr:cNvPicPr>
          <a:picLocks noChangeAspect="1" noChangeArrowheads="1"/>
        </xdr:cNvPicPr>
      </xdr:nvPicPr>
      <xdr:blipFill>
        <a:blip xmlns:r="http://schemas.openxmlformats.org/officeDocument/2006/relationships" r:embed="rId92"/>
        <a:srcRect/>
        <a:stretch>
          <a:fillRect/>
        </a:stretch>
      </xdr:blipFill>
      <xdr:spPr bwMode="auto">
        <a:xfrm>
          <a:off x="4752975" y="18783299"/>
          <a:ext cx="1260000" cy="1189014"/>
        </a:xfrm>
        <a:prstGeom prst="roundRect">
          <a:avLst>
            <a:gd name="adj" fmla="val 8594"/>
          </a:avLst>
        </a:prstGeom>
        <a:solidFill>
          <a:srgbClr val="FFFFFF">
            <a:shade val="85000"/>
          </a:srgbClr>
        </a:solidFill>
        <a:ln>
          <a:noFill/>
        </a:ln>
        <a:effectLst/>
      </xdr:spPr>
    </xdr:pic>
    <xdr:clientData/>
  </xdr:twoCellAnchor>
  <xdr:oneCellAnchor>
    <xdr:from>
      <xdr:col>6</xdr:col>
      <xdr:colOff>0</xdr:colOff>
      <xdr:row>104</xdr:row>
      <xdr:rowOff>0</xdr:rowOff>
    </xdr:from>
    <xdr:ext cx="1001021" cy="327141"/>
    <xdr:sp macro="" textlink="">
      <xdr:nvSpPr>
        <xdr:cNvPr id="182" name="Прямоугольник 181"/>
        <xdr:cNvSpPr/>
      </xdr:nvSpPr>
      <xdr:spPr>
        <a:xfrm>
          <a:off x="7620000" y="2934652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0</xdr:col>
      <xdr:colOff>114300</xdr:colOff>
      <xdr:row>135</xdr:row>
      <xdr:rowOff>38100</xdr:rowOff>
    </xdr:from>
    <xdr:ext cx="1260000" cy="1228945"/>
    <xdr:pic>
      <xdr:nvPicPr>
        <xdr:cNvPr id="183" name="Picture 41"/>
        <xdr:cNvPicPr>
          <a:picLocks noChangeAspect="1" noChangeArrowheads="1"/>
        </xdr:cNvPicPr>
      </xdr:nvPicPr>
      <xdr:blipFill>
        <a:blip xmlns:r="http://schemas.openxmlformats.org/officeDocument/2006/relationships" r:embed="rId93"/>
        <a:srcRect/>
        <a:stretch>
          <a:fillRect/>
        </a:stretch>
      </xdr:blipFill>
      <xdr:spPr bwMode="auto">
        <a:xfrm>
          <a:off x="4772025" y="34461450"/>
          <a:ext cx="1260000" cy="1228945"/>
        </a:xfrm>
        <a:prstGeom prst="roundRect">
          <a:avLst>
            <a:gd name="adj" fmla="val 8594"/>
          </a:avLst>
        </a:prstGeom>
        <a:solidFill>
          <a:srgbClr val="FFFFFF">
            <a:shade val="85000"/>
          </a:srgbClr>
        </a:solidFill>
        <a:ln>
          <a:noFill/>
        </a:ln>
        <a:effectLst/>
      </xdr:spPr>
    </xdr:pic>
    <xdr:clientData/>
  </xdr:oneCellAnchor>
  <xdr:oneCellAnchor>
    <xdr:from>
      <xdr:col>4</xdr:col>
      <xdr:colOff>85725</xdr:colOff>
      <xdr:row>125</xdr:row>
      <xdr:rowOff>66675</xdr:rowOff>
    </xdr:from>
    <xdr:ext cx="1260000" cy="1260000"/>
    <xdr:pic>
      <xdr:nvPicPr>
        <xdr:cNvPr id="184" name="Рисунок 183"/>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85725" y="34490025"/>
          <a:ext cx="1260000" cy="12600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oneCellAnchor>
    <xdr:from>
      <xdr:col>6</xdr:col>
      <xdr:colOff>0</xdr:colOff>
      <xdr:row>124</xdr:row>
      <xdr:rowOff>0</xdr:rowOff>
    </xdr:from>
    <xdr:ext cx="1001021" cy="327141"/>
    <xdr:sp macro="" textlink="">
      <xdr:nvSpPr>
        <xdr:cNvPr id="185" name="Прямоугольник 184"/>
        <xdr:cNvSpPr/>
      </xdr:nvSpPr>
      <xdr:spPr>
        <a:xfrm>
          <a:off x="7620000" y="34137600"/>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4</xdr:col>
      <xdr:colOff>85724</xdr:colOff>
      <xdr:row>452</xdr:row>
      <xdr:rowOff>57150</xdr:rowOff>
    </xdr:from>
    <xdr:ext cx="1260000" cy="1056364"/>
    <xdr:pic>
      <xdr:nvPicPr>
        <xdr:cNvPr id="186" name="Picture 44"/>
        <xdr:cNvPicPr>
          <a:picLocks noChangeAspect="1" noChangeArrowheads="1"/>
        </xdr:cNvPicPr>
      </xdr:nvPicPr>
      <xdr:blipFill>
        <a:blip xmlns:r="http://schemas.openxmlformats.org/officeDocument/2006/relationships" r:embed="rId94"/>
        <a:srcRect/>
        <a:stretch>
          <a:fillRect/>
        </a:stretch>
      </xdr:blipFill>
      <xdr:spPr bwMode="auto">
        <a:xfrm>
          <a:off x="4743449" y="105708450"/>
          <a:ext cx="1260000" cy="1056364"/>
        </a:xfrm>
        <a:prstGeom prst="roundRect">
          <a:avLst>
            <a:gd name="adj" fmla="val 8594"/>
          </a:avLst>
        </a:prstGeom>
        <a:solidFill>
          <a:srgbClr val="FFFFFF">
            <a:shade val="85000"/>
          </a:srgbClr>
        </a:solidFill>
        <a:ln>
          <a:noFill/>
        </a:ln>
        <a:effectLst/>
      </xdr:spPr>
    </xdr:pic>
    <xdr:clientData/>
  </xdr:oneCellAnchor>
  <xdr:oneCellAnchor>
    <xdr:from>
      <xdr:col>4</xdr:col>
      <xdr:colOff>104774</xdr:colOff>
      <xdr:row>455</xdr:row>
      <xdr:rowOff>171450</xdr:rowOff>
    </xdr:from>
    <xdr:ext cx="1260000" cy="1087579"/>
    <xdr:pic>
      <xdr:nvPicPr>
        <xdr:cNvPr id="188" name="Picture 45"/>
        <xdr:cNvPicPr>
          <a:picLocks noChangeAspect="1" noChangeArrowheads="1"/>
        </xdr:cNvPicPr>
      </xdr:nvPicPr>
      <xdr:blipFill>
        <a:blip xmlns:r="http://schemas.openxmlformats.org/officeDocument/2006/relationships" r:embed="rId95"/>
        <a:srcRect/>
        <a:stretch>
          <a:fillRect/>
        </a:stretch>
      </xdr:blipFill>
      <xdr:spPr bwMode="auto">
        <a:xfrm>
          <a:off x="4762499" y="106822875"/>
          <a:ext cx="1260000" cy="1087579"/>
        </a:xfrm>
        <a:prstGeom prst="roundRect">
          <a:avLst>
            <a:gd name="adj" fmla="val 8594"/>
          </a:avLst>
        </a:prstGeom>
        <a:solidFill>
          <a:srgbClr val="FFFFFF">
            <a:shade val="85000"/>
          </a:srgbClr>
        </a:solidFill>
        <a:ln>
          <a:noFill/>
        </a:ln>
        <a:effectLst/>
      </xdr:spPr>
    </xdr:pic>
    <xdr:clientData/>
  </xdr:oneCellAnchor>
  <xdr:oneCellAnchor>
    <xdr:from>
      <xdr:col>4</xdr:col>
      <xdr:colOff>104776</xdr:colOff>
      <xdr:row>441</xdr:row>
      <xdr:rowOff>266700</xdr:rowOff>
    </xdr:from>
    <xdr:ext cx="1260000" cy="1177571"/>
    <xdr:pic>
      <xdr:nvPicPr>
        <xdr:cNvPr id="189" name="Picture 43"/>
        <xdr:cNvPicPr>
          <a:picLocks noChangeAspect="1" noChangeArrowheads="1"/>
        </xdr:cNvPicPr>
      </xdr:nvPicPr>
      <xdr:blipFill>
        <a:blip xmlns:r="http://schemas.openxmlformats.org/officeDocument/2006/relationships" r:embed="rId20"/>
        <a:srcRect/>
        <a:stretch>
          <a:fillRect/>
        </a:stretch>
      </xdr:blipFill>
      <xdr:spPr bwMode="auto">
        <a:xfrm>
          <a:off x="104776" y="108461175"/>
          <a:ext cx="1260000" cy="1177571"/>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440</xdr:row>
      <xdr:rowOff>142875</xdr:rowOff>
    </xdr:from>
    <xdr:ext cx="1001021" cy="327141"/>
    <xdr:sp macro="" textlink="">
      <xdr:nvSpPr>
        <xdr:cNvPr id="190" name="Прямоугольник 189"/>
        <xdr:cNvSpPr/>
      </xdr:nvSpPr>
      <xdr:spPr>
        <a:xfrm>
          <a:off x="7620000" y="10804207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0</xdr:col>
      <xdr:colOff>85724</xdr:colOff>
      <xdr:row>452</xdr:row>
      <xdr:rowOff>57150</xdr:rowOff>
    </xdr:from>
    <xdr:ext cx="1260000" cy="1056364"/>
    <xdr:pic>
      <xdr:nvPicPr>
        <xdr:cNvPr id="191" name="Picture 44"/>
        <xdr:cNvPicPr>
          <a:picLocks noChangeAspect="1" noChangeArrowheads="1"/>
        </xdr:cNvPicPr>
      </xdr:nvPicPr>
      <xdr:blipFill>
        <a:blip xmlns:r="http://schemas.openxmlformats.org/officeDocument/2006/relationships" r:embed="rId94"/>
        <a:srcRect/>
        <a:stretch>
          <a:fillRect/>
        </a:stretch>
      </xdr:blipFill>
      <xdr:spPr bwMode="auto">
        <a:xfrm>
          <a:off x="4743449" y="108156375"/>
          <a:ext cx="1260000" cy="1056364"/>
        </a:xfrm>
        <a:prstGeom prst="roundRect">
          <a:avLst>
            <a:gd name="adj" fmla="val 8594"/>
          </a:avLst>
        </a:prstGeom>
        <a:solidFill>
          <a:srgbClr val="FFFFFF">
            <a:shade val="85000"/>
          </a:srgbClr>
        </a:solidFill>
        <a:ln>
          <a:noFill/>
        </a:ln>
        <a:effectLst/>
      </xdr:spPr>
    </xdr:pic>
    <xdr:clientData/>
  </xdr:oneCellAnchor>
  <xdr:oneCellAnchor>
    <xdr:from>
      <xdr:col>0</xdr:col>
      <xdr:colOff>104774</xdr:colOff>
      <xdr:row>455</xdr:row>
      <xdr:rowOff>171450</xdr:rowOff>
    </xdr:from>
    <xdr:ext cx="1260000" cy="1087579"/>
    <xdr:pic>
      <xdr:nvPicPr>
        <xdr:cNvPr id="192" name="Picture 45"/>
        <xdr:cNvPicPr>
          <a:picLocks noChangeAspect="1" noChangeArrowheads="1"/>
        </xdr:cNvPicPr>
      </xdr:nvPicPr>
      <xdr:blipFill>
        <a:blip xmlns:r="http://schemas.openxmlformats.org/officeDocument/2006/relationships" r:embed="rId95"/>
        <a:srcRect/>
        <a:stretch>
          <a:fillRect/>
        </a:stretch>
      </xdr:blipFill>
      <xdr:spPr bwMode="auto">
        <a:xfrm>
          <a:off x="4762499" y="109270800"/>
          <a:ext cx="1260000" cy="1087579"/>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452</xdr:row>
      <xdr:rowOff>0</xdr:rowOff>
    </xdr:from>
    <xdr:ext cx="1001021" cy="327141"/>
    <xdr:sp macro="" textlink="">
      <xdr:nvSpPr>
        <xdr:cNvPr id="193" name="Прямоугольник 192"/>
        <xdr:cNvSpPr/>
      </xdr:nvSpPr>
      <xdr:spPr>
        <a:xfrm>
          <a:off x="7620000" y="10809922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0</xdr:col>
      <xdr:colOff>133349</xdr:colOff>
      <xdr:row>194</xdr:row>
      <xdr:rowOff>222958</xdr:rowOff>
    </xdr:from>
    <xdr:ext cx="1260000" cy="1256137"/>
    <xdr:pic>
      <xdr:nvPicPr>
        <xdr:cNvPr id="194" name="Picture 48"/>
        <xdr:cNvPicPr>
          <a:picLocks noChangeAspect="1" noChangeArrowheads="1"/>
        </xdr:cNvPicPr>
      </xdr:nvPicPr>
      <xdr:blipFill>
        <a:blip xmlns:r="http://schemas.openxmlformats.org/officeDocument/2006/relationships" r:embed="rId96"/>
        <a:srcRect/>
        <a:stretch>
          <a:fillRect/>
        </a:stretch>
      </xdr:blipFill>
      <xdr:spPr bwMode="auto">
        <a:xfrm>
          <a:off x="133349" y="46571608"/>
          <a:ext cx="1260000" cy="1256137"/>
        </a:xfrm>
        <a:prstGeom prst="roundRect">
          <a:avLst>
            <a:gd name="adj" fmla="val 8594"/>
          </a:avLst>
        </a:prstGeom>
        <a:solidFill>
          <a:srgbClr val="FFFFFF">
            <a:shade val="85000"/>
          </a:srgbClr>
        </a:solidFill>
        <a:ln>
          <a:noFill/>
        </a:ln>
        <a:effectLst/>
      </xdr:spPr>
    </xdr:pic>
    <xdr:clientData/>
  </xdr:oneCellAnchor>
  <xdr:oneCellAnchor>
    <xdr:from>
      <xdr:col>0</xdr:col>
      <xdr:colOff>76200</xdr:colOff>
      <xdr:row>184</xdr:row>
      <xdr:rowOff>190499</xdr:rowOff>
    </xdr:from>
    <xdr:ext cx="1260000" cy="1219201"/>
    <xdr:pic>
      <xdr:nvPicPr>
        <xdr:cNvPr id="196" name="Picture 49"/>
        <xdr:cNvPicPr>
          <a:picLocks noChangeAspect="1" noChangeArrowheads="1"/>
        </xdr:cNvPicPr>
      </xdr:nvPicPr>
      <xdr:blipFill>
        <a:blip xmlns:r="http://schemas.openxmlformats.org/officeDocument/2006/relationships" r:embed="rId21"/>
        <a:srcRect/>
        <a:stretch>
          <a:fillRect/>
        </a:stretch>
      </xdr:blipFill>
      <xdr:spPr bwMode="auto">
        <a:xfrm>
          <a:off x="4733925" y="46539149"/>
          <a:ext cx="1260000" cy="1219201"/>
        </a:xfrm>
        <a:prstGeom prst="roundRect">
          <a:avLst>
            <a:gd name="adj" fmla="val 8594"/>
          </a:avLst>
        </a:prstGeom>
        <a:solidFill>
          <a:srgbClr val="FFFFFF">
            <a:shade val="85000"/>
          </a:srgbClr>
        </a:solidFill>
        <a:ln>
          <a:noFill/>
        </a:ln>
        <a:effectLst/>
      </xdr:spPr>
    </xdr:pic>
    <xdr:clientData/>
  </xdr:oneCellAnchor>
  <xdr:oneCellAnchor>
    <xdr:from>
      <xdr:col>4</xdr:col>
      <xdr:colOff>133349</xdr:colOff>
      <xdr:row>194</xdr:row>
      <xdr:rowOff>222958</xdr:rowOff>
    </xdr:from>
    <xdr:ext cx="1260000" cy="1256137"/>
    <xdr:pic>
      <xdr:nvPicPr>
        <xdr:cNvPr id="197" name="Picture 48"/>
        <xdr:cNvPicPr>
          <a:picLocks noChangeAspect="1" noChangeArrowheads="1"/>
        </xdr:cNvPicPr>
      </xdr:nvPicPr>
      <xdr:blipFill>
        <a:blip xmlns:r="http://schemas.openxmlformats.org/officeDocument/2006/relationships" r:embed="rId96"/>
        <a:srcRect/>
        <a:stretch>
          <a:fillRect/>
        </a:stretch>
      </xdr:blipFill>
      <xdr:spPr bwMode="auto">
        <a:xfrm>
          <a:off x="133349" y="48933808"/>
          <a:ext cx="1260000" cy="1256137"/>
        </a:xfrm>
        <a:prstGeom prst="roundRect">
          <a:avLst>
            <a:gd name="adj" fmla="val 8594"/>
          </a:avLst>
        </a:prstGeom>
        <a:solidFill>
          <a:srgbClr val="FFFFFF">
            <a:shade val="85000"/>
          </a:srgbClr>
        </a:solidFill>
        <a:ln>
          <a:noFill/>
        </a:ln>
        <a:effectLst/>
      </xdr:spPr>
    </xdr:pic>
    <xdr:clientData/>
  </xdr:oneCellAnchor>
  <xdr:oneCellAnchor>
    <xdr:from>
      <xdr:col>6</xdr:col>
      <xdr:colOff>0</xdr:colOff>
      <xdr:row>184</xdr:row>
      <xdr:rowOff>0</xdr:rowOff>
    </xdr:from>
    <xdr:ext cx="1001021" cy="327141"/>
    <xdr:sp macro="" textlink="">
      <xdr:nvSpPr>
        <xdr:cNvPr id="198" name="Прямоугольник 197"/>
        <xdr:cNvSpPr/>
      </xdr:nvSpPr>
      <xdr:spPr>
        <a:xfrm>
          <a:off x="7620000" y="46348650"/>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6</xdr:col>
      <xdr:colOff>0</xdr:colOff>
      <xdr:row>194</xdr:row>
      <xdr:rowOff>0</xdr:rowOff>
    </xdr:from>
    <xdr:ext cx="1001021" cy="327141"/>
    <xdr:sp macro="" textlink="">
      <xdr:nvSpPr>
        <xdr:cNvPr id="199" name="Прямоугольник 198"/>
        <xdr:cNvSpPr/>
      </xdr:nvSpPr>
      <xdr:spPr>
        <a:xfrm>
          <a:off x="7620000" y="48710850"/>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oneCellAnchor>
    <xdr:from>
      <xdr:col>4</xdr:col>
      <xdr:colOff>66675</xdr:colOff>
      <xdr:row>484</xdr:row>
      <xdr:rowOff>38101</xdr:rowOff>
    </xdr:from>
    <xdr:ext cx="1276350" cy="1152524"/>
    <xdr:pic>
      <xdr:nvPicPr>
        <xdr:cNvPr id="201" name="Picture 47"/>
        <xdr:cNvPicPr>
          <a:picLocks noChangeAspect="1" noChangeArrowheads="1"/>
        </xdr:cNvPicPr>
      </xdr:nvPicPr>
      <xdr:blipFill>
        <a:blip xmlns:r="http://schemas.openxmlformats.org/officeDocument/2006/relationships" r:embed="rId97"/>
        <a:srcRect/>
        <a:stretch>
          <a:fillRect/>
        </a:stretch>
      </xdr:blipFill>
      <xdr:spPr bwMode="auto">
        <a:xfrm>
          <a:off x="4724400" y="115900201"/>
          <a:ext cx="1276350" cy="1152524"/>
        </a:xfrm>
        <a:prstGeom prst="roundRect">
          <a:avLst>
            <a:gd name="adj" fmla="val 8594"/>
          </a:avLst>
        </a:prstGeom>
        <a:solidFill>
          <a:srgbClr val="FFFFFF">
            <a:shade val="85000"/>
          </a:srgbClr>
        </a:solidFill>
        <a:ln>
          <a:noFill/>
        </a:ln>
        <a:effectLst/>
      </xdr:spPr>
    </xdr:pic>
    <xdr:clientData/>
  </xdr:oneCellAnchor>
  <xdr:oneCellAnchor>
    <xdr:from>
      <xdr:col>0</xdr:col>
      <xdr:colOff>66675</xdr:colOff>
      <xdr:row>484</xdr:row>
      <xdr:rowOff>38101</xdr:rowOff>
    </xdr:from>
    <xdr:ext cx="1276350" cy="1152524"/>
    <xdr:pic>
      <xdr:nvPicPr>
        <xdr:cNvPr id="203" name="Picture 47"/>
        <xdr:cNvPicPr>
          <a:picLocks noChangeAspect="1" noChangeArrowheads="1"/>
        </xdr:cNvPicPr>
      </xdr:nvPicPr>
      <xdr:blipFill>
        <a:blip xmlns:r="http://schemas.openxmlformats.org/officeDocument/2006/relationships" r:embed="rId97"/>
        <a:srcRect/>
        <a:stretch>
          <a:fillRect/>
        </a:stretch>
      </xdr:blipFill>
      <xdr:spPr bwMode="auto">
        <a:xfrm>
          <a:off x="4724400" y="118252876"/>
          <a:ext cx="1276350" cy="1152524"/>
        </a:xfrm>
        <a:prstGeom prst="roundRect">
          <a:avLst>
            <a:gd name="adj" fmla="val 8594"/>
          </a:avLst>
        </a:prstGeom>
        <a:solidFill>
          <a:srgbClr val="FFFFFF">
            <a:shade val="85000"/>
          </a:srgbClr>
        </a:solidFill>
        <a:ln>
          <a:noFill/>
        </a:ln>
        <a:effectLst/>
      </xdr:spPr>
    </xdr:pic>
    <xdr:clientData/>
  </xdr:oneCellAnchor>
  <xdr:oneCellAnchor>
    <xdr:from>
      <xdr:col>4</xdr:col>
      <xdr:colOff>114300</xdr:colOff>
      <xdr:row>474</xdr:row>
      <xdr:rowOff>1</xdr:rowOff>
    </xdr:from>
    <xdr:ext cx="1266825" cy="1247774"/>
    <xdr:pic>
      <xdr:nvPicPr>
        <xdr:cNvPr id="204" name="Picture 46"/>
        <xdr:cNvPicPr>
          <a:picLocks noChangeAspect="1" noChangeArrowheads="1"/>
        </xdr:cNvPicPr>
      </xdr:nvPicPr>
      <xdr:blipFill>
        <a:blip xmlns:r="http://schemas.openxmlformats.org/officeDocument/2006/relationships" r:embed="rId2"/>
        <a:srcRect/>
        <a:stretch>
          <a:fillRect/>
        </a:stretch>
      </xdr:blipFill>
      <xdr:spPr bwMode="auto">
        <a:xfrm>
          <a:off x="114300" y="115862101"/>
          <a:ext cx="1266825" cy="1247774"/>
        </a:xfrm>
        <a:prstGeom prst="roundRect">
          <a:avLst>
            <a:gd name="adj" fmla="val 8594"/>
          </a:avLst>
        </a:prstGeom>
        <a:solidFill>
          <a:srgbClr val="FFFFFF">
            <a:shade val="85000"/>
          </a:srgbClr>
        </a:solidFill>
        <a:ln>
          <a:noFill/>
        </a:ln>
        <a:effectLst/>
      </xdr:spPr>
    </xdr:pic>
    <xdr:clientData/>
  </xdr:oneCellAnchor>
  <xdr:oneCellAnchor>
    <xdr:from>
      <xdr:col>0</xdr:col>
      <xdr:colOff>295275</xdr:colOff>
      <xdr:row>502</xdr:row>
      <xdr:rowOff>19050</xdr:rowOff>
    </xdr:from>
    <xdr:ext cx="762001" cy="419101"/>
    <xdr:sp macro="" textlink="">
      <xdr:nvSpPr>
        <xdr:cNvPr id="205" name="Прямоугольник 204"/>
        <xdr:cNvSpPr/>
      </xdr:nvSpPr>
      <xdr:spPr>
        <a:xfrm>
          <a:off x="295275" y="125177550"/>
          <a:ext cx="762001" cy="419101"/>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4</xdr:col>
      <xdr:colOff>295275</xdr:colOff>
      <xdr:row>502</xdr:row>
      <xdr:rowOff>76200</xdr:rowOff>
    </xdr:from>
    <xdr:ext cx="762001" cy="419101"/>
    <xdr:sp macro="" textlink="">
      <xdr:nvSpPr>
        <xdr:cNvPr id="206" name="Прямоугольник 205"/>
        <xdr:cNvSpPr/>
      </xdr:nvSpPr>
      <xdr:spPr>
        <a:xfrm>
          <a:off x="4953000" y="125234700"/>
          <a:ext cx="762001" cy="419101"/>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0</xdr:col>
      <xdr:colOff>66675</xdr:colOff>
      <xdr:row>507</xdr:row>
      <xdr:rowOff>57149</xdr:rowOff>
    </xdr:from>
    <xdr:to>
      <xdr:col>0</xdr:col>
      <xdr:colOff>1381124</xdr:colOff>
      <xdr:row>514</xdr:row>
      <xdr:rowOff>66669</xdr:rowOff>
    </xdr:to>
    <xdr:pic>
      <xdr:nvPicPr>
        <xdr:cNvPr id="207" name="Рисунок 206"/>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rot="16200000">
          <a:off x="-185735" y="126544384"/>
          <a:ext cx="1819270" cy="131444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76200</xdr:colOff>
      <xdr:row>517</xdr:row>
      <xdr:rowOff>76199</xdr:rowOff>
    </xdr:from>
    <xdr:to>
      <xdr:col>0</xdr:col>
      <xdr:colOff>1355546</xdr:colOff>
      <xdr:row>524</xdr:row>
      <xdr:rowOff>47626</xdr:rowOff>
    </xdr:to>
    <xdr:pic>
      <xdr:nvPicPr>
        <xdr:cNvPr id="208" name="Рисунок 207"/>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rot="16200000">
          <a:off x="-174716" y="129067015"/>
          <a:ext cx="1781177" cy="127934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0</xdr:col>
      <xdr:colOff>-2</xdr:colOff>
      <xdr:row>0</xdr:row>
      <xdr:rowOff>-9</xdr:rowOff>
    </xdr:from>
    <xdr:to>
      <xdr:col>1</xdr:col>
      <xdr:colOff>33</xdr:colOff>
      <xdr:row>0</xdr:row>
      <xdr:rowOff>628641</xdr:rowOff>
    </xdr:to>
    <xdr:grpSp>
      <xdr:nvGrpSpPr>
        <xdr:cNvPr id="209" name="Group 1"/>
        <xdr:cNvGrpSpPr>
          <a:grpSpLocks/>
        </xdr:cNvGrpSpPr>
      </xdr:nvGrpSpPr>
      <xdr:grpSpPr bwMode="auto">
        <a:xfrm>
          <a:off x="-2" y="-9"/>
          <a:ext cx="1651035" cy="628650"/>
          <a:chOff x="108723647" y="109482593"/>
          <a:chExt cx="1170028" cy="474273"/>
        </a:xfrm>
      </xdr:grpSpPr>
      <xdr:pic>
        <xdr:nvPicPr>
          <xdr:cNvPr id="210" name="Picture 2" descr="2999"/>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08723647" y="109482593"/>
            <a:ext cx="652125" cy="47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sp macro="" textlink="">
        <xdr:nvSpPr>
          <xdr:cNvPr id="211" name="Text Box 3"/>
          <xdr:cNvSpPr txBox="1">
            <a:spLocks noChangeArrowheads="1"/>
          </xdr:cNvSpPr>
        </xdr:nvSpPr>
        <xdr:spPr bwMode="auto">
          <a:xfrm>
            <a:off x="109245241" y="109576017"/>
            <a:ext cx="648434" cy="323368"/>
          </a:xfrm>
          <a:prstGeom prst="rect">
            <a:avLst/>
          </a:prstGeom>
          <a:noFill/>
          <a:ln w="9525" algn="in">
            <a:noFill/>
            <a:miter lim="800000"/>
            <a:headEnd/>
            <a:tailEnd/>
          </a:ln>
          <a:effectLst/>
        </xdr:spPr>
        <xdr:txBody>
          <a:bodyPr vertOverflow="clip" wrap="square" lIns="36576" tIns="36576" rIns="36576" bIns="36576" anchor="t" upright="1"/>
          <a:lstStyle/>
          <a:p>
            <a:pPr algn="l" rtl="1">
              <a:defRPr sz="1000"/>
            </a:pPr>
            <a:r>
              <a:rPr lang="en-US" sz="1600" b="0" i="0" strike="noStrike">
                <a:solidFill>
                  <a:srgbClr val="000000"/>
                </a:solidFill>
                <a:latin typeface="Broadway"/>
              </a:rPr>
              <a:t>ELCO</a:t>
            </a:r>
            <a:endParaRPr lang="en-US" sz="1600" b="0" i="0" strike="noStrike">
              <a:solidFill>
                <a:srgbClr val="000000"/>
              </a:solidFill>
              <a:latin typeface="Times New Roman"/>
              <a:cs typeface="Times New Roman"/>
            </a:endParaRPr>
          </a:p>
          <a:p>
            <a:pPr algn="l" rtl="1">
              <a:defRPr sz="1000"/>
            </a:pPr>
            <a:endParaRPr lang="en-US" sz="1600" b="0" i="0" strike="noStrike">
              <a:solidFill>
                <a:srgbClr val="000000"/>
              </a:solidFill>
              <a:latin typeface="Times New Roman"/>
              <a:cs typeface="Times New Roman"/>
            </a:endParaRPr>
          </a:p>
        </xdr:txBody>
      </xdr:sp>
    </xdr:grpSp>
    <xdr:clientData/>
  </xdr:twoCellAnchor>
  <xdr:twoCellAnchor editAs="oneCell">
    <xdr:from>
      <xdr:col>0</xdr:col>
      <xdr:colOff>47625</xdr:colOff>
      <xdr:row>528</xdr:row>
      <xdr:rowOff>533400</xdr:rowOff>
    </xdr:from>
    <xdr:to>
      <xdr:col>0</xdr:col>
      <xdr:colOff>1390650</xdr:colOff>
      <xdr:row>534</xdr:row>
      <xdr:rowOff>141574</xdr:rowOff>
    </xdr:to>
    <xdr:pic>
      <xdr:nvPicPr>
        <xdr:cNvPr id="3" name="Рисунок 2"/>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47625" y="133530975"/>
          <a:ext cx="1343025" cy="11321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38172</xdr:colOff>
      <xdr:row>538</xdr:row>
      <xdr:rowOff>466725</xdr:rowOff>
    </xdr:from>
    <xdr:to>
      <xdr:col>0</xdr:col>
      <xdr:colOff>1419225</xdr:colOff>
      <xdr:row>544</xdr:row>
      <xdr:rowOff>174624</xdr:rowOff>
    </xdr:to>
    <xdr:pic>
      <xdr:nvPicPr>
        <xdr:cNvPr id="5" name="Рисунок 4"/>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72" y="135978900"/>
          <a:ext cx="1381053" cy="123189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0</xdr:colOff>
      <xdr:row>548</xdr:row>
      <xdr:rowOff>219074</xdr:rowOff>
    </xdr:from>
    <xdr:to>
      <xdr:col>0</xdr:col>
      <xdr:colOff>1412136</xdr:colOff>
      <xdr:row>554</xdr:row>
      <xdr:rowOff>152399</xdr:rowOff>
    </xdr:to>
    <xdr:pic>
      <xdr:nvPicPr>
        <xdr:cNvPr id="7" name="Рисунок 6"/>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138245849"/>
          <a:ext cx="1412136" cy="1457325"/>
        </a:xfrm>
        <a:prstGeom prst="rect">
          <a:avLst/>
        </a:prstGeom>
      </xdr:spPr>
    </xdr:pic>
    <xdr:clientData/>
  </xdr:twoCellAnchor>
  <xdr:twoCellAnchor editAs="oneCell">
    <xdr:from>
      <xdr:col>4</xdr:col>
      <xdr:colOff>57151</xdr:colOff>
      <xdr:row>549</xdr:row>
      <xdr:rowOff>104775</xdr:rowOff>
    </xdr:from>
    <xdr:to>
      <xdr:col>4</xdr:col>
      <xdr:colOff>1409701</xdr:colOff>
      <xdr:row>554</xdr:row>
      <xdr:rowOff>99060</xdr:rowOff>
    </xdr:to>
    <xdr:pic>
      <xdr:nvPicPr>
        <xdr:cNvPr id="9" name="Рисунок 8"/>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4714876" y="138703050"/>
          <a:ext cx="1352550" cy="946785"/>
        </a:xfrm>
        <a:prstGeom prst="rect">
          <a:avLst/>
        </a:prstGeom>
      </xdr:spPr>
    </xdr:pic>
    <xdr:clientData/>
  </xdr:twoCellAnchor>
  <xdr:oneCellAnchor>
    <xdr:from>
      <xdr:col>4</xdr:col>
      <xdr:colOff>114300</xdr:colOff>
      <xdr:row>135</xdr:row>
      <xdr:rowOff>38100</xdr:rowOff>
    </xdr:from>
    <xdr:ext cx="1260000" cy="1228945"/>
    <xdr:pic>
      <xdr:nvPicPr>
        <xdr:cNvPr id="195" name="Picture 41"/>
        <xdr:cNvPicPr>
          <a:picLocks noChangeAspect="1" noChangeArrowheads="1"/>
        </xdr:cNvPicPr>
      </xdr:nvPicPr>
      <xdr:blipFill>
        <a:blip xmlns:r="http://schemas.openxmlformats.org/officeDocument/2006/relationships" r:embed="rId93"/>
        <a:srcRect/>
        <a:stretch>
          <a:fillRect/>
        </a:stretch>
      </xdr:blipFill>
      <xdr:spPr bwMode="auto">
        <a:xfrm>
          <a:off x="114300" y="38461950"/>
          <a:ext cx="1260000" cy="1228945"/>
        </a:xfrm>
        <a:prstGeom prst="roundRect">
          <a:avLst>
            <a:gd name="adj" fmla="val 8594"/>
          </a:avLst>
        </a:prstGeom>
        <a:solidFill>
          <a:srgbClr val="FFFFFF">
            <a:shade val="85000"/>
          </a:srgbClr>
        </a:solidFill>
        <a:ln>
          <a:noFill/>
        </a:ln>
        <a:effectLst/>
      </xdr:spPr>
    </xdr:pic>
    <xdr:clientData/>
  </xdr:oneCellAnchor>
  <xdr:oneCellAnchor>
    <xdr:from>
      <xdr:col>0</xdr:col>
      <xdr:colOff>85725</xdr:colOff>
      <xdr:row>155</xdr:row>
      <xdr:rowOff>57150</xdr:rowOff>
    </xdr:from>
    <xdr:ext cx="1260000" cy="1166667"/>
    <xdr:pic>
      <xdr:nvPicPr>
        <xdr:cNvPr id="200" name="Рисунок 199"/>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4743450" y="41081325"/>
          <a:ext cx="1260000" cy="116666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oneCellAnchor>
  <xdr:twoCellAnchor editAs="oneCell">
    <xdr:from>
      <xdr:col>4</xdr:col>
      <xdr:colOff>123825</xdr:colOff>
      <xdr:row>144</xdr:row>
      <xdr:rowOff>276225</xdr:rowOff>
    </xdr:from>
    <xdr:to>
      <xdr:col>4</xdr:col>
      <xdr:colOff>1383825</xdr:colOff>
      <xdr:row>149</xdr:row>
      <xdr:rowOff>86728</xdr:rowOff>
    </xdr:to>
    <xdr:pic>
      <xdr:nvPicPr>
        <xdr:cNvPr id="212" name="Picture 59"/>
        <xdr:cNvPicPr>
          <a:picLocks noChangeAspect="1" noChangeArrowheads="1"/>
        </xdr:cNvPicPr>
      </xdr:nvPicPr>
      <xdr:blipFill>
        <a:blip xmlns:r="http://schemas.openxmlformats.org/officeDocument/2006/relationships" r:embed="rId4"/>
        <a:srcRect/>
        <a:stretch>
          <a:fillRect/>
        </a:stretch>
      </xdr:blipFill>
      <xdr:spPr bwMode="auto">
        <a:xfrm>
          <a:off x="4781550" y="41014650"/>
          <a:ext cx="1260000" cy="1191628"/>
        </a:xfrm>
        <a:prstGeom prst="roundRect">
          <a:avLst>
            <a:gd name="adj" fmla="val 8594"/>
          </a:avLst>
        </a:prstGeom>
        <a:solidFill>
          <a:srgbClr val="FFFFFF">
            <a:shade val="85000"/>
          </a:srgbClr>
        </a:solidFill>
        <a:ln>
          <a:noFill/>
        </a:ln>
        <a:effectLst/>
      </xdr:spPr>
    </xdr:pic>
    <xdr:clientData/>
  </xdr:twoCellAnchor>
  <xdr:oneCellAnchor>
    <xdr:from>
      <xdr:col>6</xdr:col>
      <xdr:colOff>0</xdr:colOff>
      <xdr:row>144</xdr:row>
      <xdr:rowOff>0</xdr:rowOff>
    </xdr:from>
    <xdr:ext cx="1001021" cy="327141"/>
    <xdr:sp macro="" textlink="">
      <xdr:nvSpPr>
        <xdr:cNvPr id="213" name="Прямоугольник 212"/>
        <xdr:cNvSpPr/>
      </xdr:nvSpPr>
      <xdr:spPr>
        <a:xfrm>
          <a:off x="7620000" y="40738425"/>
          <a:ext cx="1001021" cy="32714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ru-RU" sz="15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Эконом</a:t>
          </a:r>
        </a:p>
      </xdr:txBody>
    </xdr:sp>
    <xdr:clientData/>
  </xdr:oneCellAnchor>
  <xdr:twoCellAnchor editAs="oneCell">
    <xdr:from>
      <xdr:col>4</xdr:col>
      <xdr:colOff>85725</xdr:colOff>
      <xdr:row>154</xdr:row>
      <xdr:rowOff>228600</xdr:rowOff>
    </xdr:from>
    <xdr:to>
      <xdr:col>4</xdr:col>
      <xdr:colOff>1345725</xdr:colOff>
      <xdr:row>158</xdr:row>
      <xdr:rowOff>155100</xdr:rowOff>
    </xdr:to>
    <xdr:pic>
      <xdr:nvPicPr>
        <xdr:cNvPr id="10" name="Рисунок 9"/>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4743450" y="43329225"/>
          <a:ext cx="1260000" cy="1260000"/>
        </a:xfrm>
        <a:prstGeom prst="rect">
          <a:avLst/>
        </a:prstGeom>
      </xdr:spPr>
    </xdr:pic>
    <xdr:clientData/>
  </xdr:twoCellAnchor>
  <xdr:twoCellAnchor editAs="oneCell">
    <xdr:from>
      <xdr:col>1</xdr:col>
      <xdr:colOff>1352550</xdr:colOff>
      <xdr:row>562</xdr:row>
      <xdr:rowOff>76200</xdr:rowOff>
    </xdr:from>
    <xdr:to>
      <xdr:col>5</xdr:col>
      <xdr:colOff>104775</xdr:colOff>
      <xdr:row>574</xdr:row>
      <xdr:rowOff>176323</xdr:rowOff>
    </xdr:to>
    <xdr:pic>
      <xdr:nvPicPr>
        <xdr:cNvPr id="215" name="Рисунок 18" descr="Копия IMG_0212.JPG"/>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2800350" y="141036675"/>
          <a:ext cx="3409950" cy="240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114</xdr:row>
      <xdr:rowOff>247650</xdr:rowOff>
    </xdr:from>
    <xdr:to>
      <xdr:col>4</xdr:col>
      <xdr:colOff>1390650</xdr:colOff>
      <xdr:row>119</xdr:row>
      <xdr:rowOff>142875</xdr:rowOff>
    </xdr:to>
    <xdr:pic>
      <xdr:nvPicPr>
        <xdr:cNvPr id="12" name="Рисунок 11"/>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4772025" y="33480375"/>
          <a:ext cx="1276350" cy="127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3</xdr:row>
      <xdr:rowOff>400050</xdr:rowOff>
    </xdr:from>
    <xdr:to>
      <xdr:col>0</xdr:col>
      <xdr:colOff>1362075</xdr:colOff>
      <xdr:row>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200275"/>
          <a:ext cx="1295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xdr:row>
      <xdr:rowOff>333375</xdr:rowOff>
    </xdr:from>
    <xdr:to>
      <xdr:col>4</xdr:col>
      <xdr:colOff>1362075</xdr:colOff>
      <xdr:row>7</xdr:row>
      <xdr:rowOff>142875</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9175" y="2133600"/>
          <a:ext cx="1295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13</xdr:row>
      <xdr:rowOff>200026</xdr:rowOff>
    </xdr:from>
    <xdr:to>
      <xdr:col>0</xdr:col>
      <xdr:colOff>1323975</xdr:colOff>
      <xdr:row>15</xdr:row>
      <xdr:rowOff>3176</xdr:rowOff>
    </xdr:to>
    <xdr:pic>
      <xdr:nvPicPr>
        <xdr:cNvPr id="4" name="Рисунок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3552826"/>
          <a:ext cx="12954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40</xdr:row>
      <xdr:rowOff>38100</xdr:rowOff>
    </xdr:from>
    <xdr:to>
      <xdr:col>4</xdr:col>
      <xdr:colOff>1343025</xdr:colOff>
      <xdr:row>42</xdr:row>
      <xdr:rowOff>762000</xdr:rowOff>
    </xdr:to>
    <xdr:pic>
      <xdr:nvPicPr>
        <xdr:cNvPr id="5" name="Рисунок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05350" y="12030075"/>
          <a:ext cx="1295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42</xdr:row>
      <xdr:rowOff>733425</xdr:rowOff>
    </xdr:from>
    <xdr:to>
      <xdr:col>4</xdr:col>
      <xdr:colOff>1323975</xdr:colOff>
      <xdr:row>47</xdr:row>
      <xdr:rowOff>190500</xdr:rowOff>
    </xdr:to>
    <xdr:pic>
      <xdr:nvPicPr>
        <xdr:cNvPr id="6" name="Рисунок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86300" y="13439775"/>
          <a:ext cx="12954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13</xdr:row>
      <xdr:rowOff>95251</xdr:rowOff>
    </xdr:from>
    <xdr:to>
      <xdr:col>4</xdr:col>
      <xdr:colOff>1352550</xdr:colOff>
      <xdr:row>14</xdr:row>
      <xdr:rowOff>692150</xdr:rowOff>
    </xdr:to>
    <xdr:pic>
      <xdr:nvPicPr>
        <xdr:cNvPr id="7" name="Рисунок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14875" y="3448051"/>
          <a:ext cx="1295400" cy="1371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32</xdr:row>
      <xdr:rowOff>9525</xdr:rowOff>
    </xdr:from>
    <xdr:to>
      <xdr:col>0</xdr:col>
      <xdr:colOff>1371600</xdr:colOff>
      <xdr:row>37</xdr:row>
      <xdr:rowOff>3175</xdr:rowOff>
    </xdr:to>
    <xdr:pic>
      <xdr:nvPicPr>
        <xdr:cNvPr id="8" name="Рисунок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 y="890587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218</xdr:row>
      <xdr:rowOff>66675</xdr:rowOff>
    </xdr:from>
    <xdr:to>
      <xdr:col>0</xdr:col>
      <xdr:colOff>1333500</xdr:colOff>
      <xdr:row>223</xdr:row>
      <xdr:rowOff>104775</xdr:rowOff>
    </xdr:to>
    <xdr:pic>
      <xdr:nvPicPr>
        <xdr:cNvPr id="9" name="Рисунок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5180647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218</xdr:row>
      <xdr:rowOff>28575</xdr:rowOff>
    </xdr:from>
    <xdr:to>
      <xdr:col>4</xdr:col>
      <xdr:colOff>1352550</xdr:colOff>
      <xdr:row>223</xdr:row>
      <xdr:rowOff>3175</xdr:rowOff>
    </xdr:to>
    <xdr:pic>
      <xdr:nvPicPr>
        <xdr:cNvPr id="10" name="Рисунок 3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714875" y="53568600"/>
          <a:ext cx="12954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226</xdr:row>
      <xdr:rowOff>123825</xdr:rowOff>
    </xdr:from>
    <xdr:to>
      <xdr:col>0</xdr:col>
      <xdr:colOff>1333500</xdr:colOff>
      <xdr:row>232</xdr:row>
      <xdr:rowOff>95250</xdr:rowOff>
    </xdr:to>
    <xdr:pic>
      <xdr:nvPicPr>
        <xdr:cNvPr id="11" name="Рисунок 3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0" y="53721000"/>
          <a:ext cx="12954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227</xdr:row>
      <xdr:rowOff>104775</xdr:rowOff>
    </xdr:from>
    <xdr:to>
      <xdr:col>4</xdr:col>
      <xdr:colOff>1390650</xdr:colOff>
      <xdr:row>232</xdr:row>
      <xdr:rowOff>3175</xdr:rowOff>
    </xdr:to>
    <xdr:pic>
      <xdr:nvPicPr>
        <xdr:cNvPr id="12" name="Рисунок 3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52975" y="55968900"/>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68</xdr:row>
      <xdr:rowOff>0</xdr:rowOff>
    </xdr:from>
    <xdr:to>
      <xdr:col>4</xdr:col>
      <xdr:colOff>1266825</xdr:colOff>
      <xdr:row>73</xdr:row>
      <xdr:rowOff>9525</xdr:rowOff>
    </xdr:to>
    <xdr:pic>
      <xdr:nvPicPr>
        <xdr:cNvPr id="13" name="Рисунок 3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19650" y="20440650"/>
          <a:ext cx="11049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133349</xdr:colOff>
      <xdr:row>68</xdr:row>
      <xdr:rowOff>0</xdr:rowOff>
    </xdr:from>
    <xdr:to>
      <xdr:col>0</xdr:col>
      <xdr:colOff>1286740</xdr:colOff>
      <xdr:row>73</xdr:row>
      <xdr:rowOff>95250</xdr:rowOff>
    </xdr:to>
    <xdr:pic>
      <xdr:nvPicPr>
        <xdr:cNvPr id="14" name="Рисунок 3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49" y="20440650"/>
          <a:ext cx="115339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209</xdr:row>
      <xdr:rowOff>57150</xdr:rowOff>
    </xdr:from>
    <xdr:to>
      <xdr:col>0</xdr:col>
      <xdr:colOff>1352550</xdr:colOff>
      <xdr:row>214</xdr:row>
      <xdr:rowOff>19050</xdr:rowOff>
    </xdr:to>
    <xdr:pic>
      <xdr:nvPicPr>
        <xdr:cNvPr id="15" name="Рисунок 3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150" y="49901475"/>
          <a:ext cx="12954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235</xdr:row>
      <xdr:rowOff>123825</xdr:rowOff>
    </xdr:from>
    <xdr:to>
      <xdr:col>0</xdr:col>
      <xdr:colOff>1352550</xdr:colOff>
      <xdr:row>240</xdr:row>
      <xdr:rowOff>114300</xdr:rowOff>
    </xdr:to>
    <xdr:pic>
      <xdr:nvPicPr>
        <xdr:cNvPr id="16" name="Рисунок 4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59416950"/>
          <a:ext cx="12954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235</xdr:row>
      <xdr:rowOff>161925</xdr:rowOff>
    </xdr:from>
    <xdr:to>
      <xdr:col>4</xdr:col>
      <xdr:colOff>1381125</xdr:colOff>
      <xdr:row>241</xdr:row>
      <xdr:rowOff>0</xdr:rowOff>
    </xdr:to>
    <xdr:pic>
      <xdr:nvPicPr>
        <xdr:cNvPr id="17" name="Рисунок 4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43450" y="59455050"/>
          <a:ext cx="12954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209</xdr:row>
      <xdr:rowOff>57150</xdr:rowOff>
    </xdr:from>
    <xdr:to>
      <xdr:col>4</xdr:col>
      <xdr:colOff>1381125</xdr:colOff>
      <xdr:row>214</xdr:row>
      <xdr:rowOff>0</xdr:rowOff>
    </xdr:to>
    <xdr:pic>
      <xdr:nvPicPr>
        <xdr:cNvPr id="18" name="Рисунок 4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48225" y="49901475"/>
          <a:ext cx="12954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245</xdr:row>
      <xdr:rowOff>0</xdr:rowOff>
    </xdr:from>
    <xdr:to>
      <xdr:col>0</xdr:col>
      <xdr:colOff>1209675</xdr:colOff>
      <xdr:row>248</xdr:row>
      <xdr:rowOff>47625</xdr:rowOff>
    </xdr:to>
    <xdr:pic>
      <xdr:nvPicPr>
        <xdr:cNvPr id="19" name="Рисунок 4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0025" y="61902975"/>
          <a:ext cx="10096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245</xdr:row>
      <xdr:rowOff>171450</xdr:rowOff>
    </xdr:from>
    <xdr:to>
      <xdr:col>4</xdr:col>
      <xdr:colOff>1334691</xdr:colOff>
      <xdr:row>248</xdr:row>
      <xdr:rowOff>3175</xdr:rowOff>
    </xdr:to>
    <xdr:pic>
      <xdr:nvPicPr>
        <xdr:cNvPr id="20" name="Рисунок 48"/>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838700" y="62074425"/>
          <a:ext cx="1153716"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50</xdr:row>
      <xdr:rowOff>285750</xdr:rowOff>
    </xdr:from>
    <xdr:to>
      <xdr:col>0</xdr:col>
      <xdr:colOff>1400175</xdr:colOff>
      <xdr:row>54</xdr:row>
      <xdr:rowOff>85725</xdr:rowOff>
    </xdr:to>
    <xdr:pic>
      <xdr:nvPicPr>
        <xdr:cNvPr id="21" name="Рисунок 4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050" y="14678025"/>
          <a:ext cx="13811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50</xdr:row>
      <xdr:rowOff>238125</xdr:rowOff>
    </xdr:from>
    <xdr:to>
      <xdr:col>4</xdr:col>
      <xdr:colOff>1371600</xdr:colOff>
      <xdr:row>54</xdr:row>
      <xdr:rowOff>0</xdr:rowOff>
    </xdr:to>
    <xdr:pic>
      <xdr:nvPicPr>
        <xdr:cNvPr id="22" name="Рисунок 50"/>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00600" y="14630400"/>
          <a:ext cx="13335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149</xdr:row>
      <xdr:rowOff>28575</xdr:rowOff>
    </xdr:from>
    <xdr:to>
      <xdr:col>0</xdr:col>
      <xdr:colOff>1362075</xdr:colOff>
      <xdr:row>154</xdr:row>
      <xdr:rowOff>38100</xdr:rowOff>
    </xdr:to>
    <xdr:pic>
      <xdr:nvPicPr>
        <xdr:cNvPr id="23" name="Рисунок 5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6675" y="37023675"/>
          <a:ext cx="12954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140</xdr:row>
      <xdr:rowOff>161925</xdr:rowOff>
    </xdr:from>
    <xdr:to>
      <xdr:col>0</xdr:col>
      <xdr:colOff>1390650</xdr:colOff>
      <xdr:row>145</xdr:row>
      <xdr:rowOff>47625</xdr:rowOff>
    </xdr:to>
    <xdr:pic>
      <xdr:nvPicPr>
        <xdr:cNvPr id="24" name="Рисунок 5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5250" y="3304222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122</xdr:row>
      <xdr:rowOff>152400</xdr:rowOff>
    </xdr:from>
    <xdr:to>
      <xdr:col>0</xdr:col>
      <xdr:colOff>1362075</xdr:colOff>
      <xdr:row>126</xdr:row>
      <xdr:rowOff>0</xdr:rowOff>
    </xdr:to>
    <xdr:pic>
      <xdr:nvPicPr>
        <xdr:cNvPr id="25" name="Рисунок 5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6675" y="27641550"/>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113</xdr:row>
      <xdr:rowOff>104775</xdr:rowOff>
    </xdr:from>
    <xdr:to>
      <xdr:col>0</xdr:col>
      <xdr:colOff>1352550</xdr:colOff>
      <xdr:row>117</xdr:row>
      <xdr:rowOff>57150</xdr:rowOff>
    </xdr:to>
    <xdr:pic>
      <xdr:nvPicPr>
        <xdr:cNvPr id="26" name="Рисунок 66"/>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7150" y="2502217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113</xdr:row>
      <xdr:rowOff>76200</xdr:rowOff>
    </xdr:from>
    <xdr:to>
      <xdr:col>4</xdr:col>
      <xdr:colOff>1362075</xdr:colOff>
      <xdr:row>117</xdr:row>
      <xdr:rowOff>28575</xdr:rowOff>
    </xdr:to>
    <xdr:pic>
      <xdr:nvPicPr>
        <xdr:cNvPr id="27" name="Рисунок 6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829175" y="24993600"/>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122</xdr:row>
      <xdr:rowOff>28575</xdr:rowOff>
    </xdr:from>
    <xdr:to>
      <xdr:col>4</xdr:col>
      <xdr:colOff>1362075</xdr:colOff>
      <xdr:row>125</xdr:row>
      <xdr:rowOff>66675</xdr:rowOff>
    </xdr:to>
    <xdr:pic>
      <xdr:nvPicPr>
        <xdr:cNvPr id="28" name="Рисунок 7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829175" y="2751772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131</xdr:row>
      <xdr:rowOff>47625</xdr:rowOff>
    </xdr:from>
    <xdr:to>
      <xdr:col>0</xdr:col>
      <xdr:colOff>1390650</xdr:colOff>
      <xdr:row>134</xdr:row>
      <xdr:rowOff>95250</xdr:rowOff>
    </xdr:to>
    <xdr:pic>
      <xdr:nvPicPr>
        <xdr:cNvPr id="29" name="Рисунок 7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5250" y="30270450"/>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104</xdr:row>
      <xdr:rowOff>123825</xdr:rowOff>
    </xdr:from>
    <xdr:to>
      <xdr:col>0</xdr:col>
      <xdr:colOff>1362075</xdr:colOff>
      <xdr:row>107</xdr:row>
      <xdr:rowOff>114300</xdr:rowOff>
    </xdr:to>
    <xdr:pic>
      <xdr:nvPicPr>
        <xdr:cNvPr id="30" name="Рисунок 7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675" y="2231707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104</xdr:row>
      <xdr:rowOff>28575</xdr:rowOff>
    </xdr:from>
    <xdr:to>
      <xdr:col>4</xdr:col>
      <xdr:colOff>1381125</xdr:colOff>
      <xdr:row>107</xdr:row>
      <xdr:rowOff>19050</xdr:rowOff>
    </xdr:to>
    <xdr:pic>
      <xdr:nvPicPr>
        <xdr:cNvPr id="31" name="Рисунок 7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848225" y="2222182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130</xdr:row>
      <xdr:rowOff>381000</xdr:rowOff>
    </xdr:from>
    <xdr:to>
      <xdr:col>4</xdr:col>
      <xdr:colOff>1400175</xdr:colOff>
      <xdr:row>134</xdr:row>
      <xdr:rowOff>0</xdr:rowOff>
    </xdr:to>
    <xdr:pic>
      <xdr:nvPicPr>
        <xdr:cNvPr id="32" name="Рисунок 80"/>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867275" y="30175200"/>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139</xdr:row>
      <xdr:rowOff>323850</xdr:rowOff>
    </xdr:from>
    <xdr:to>
      <xdr:col>4</xdr:col>
      <xdr:colOff>1371600</xdr:colOff>
      <xdr:row>144</xdr:row>
      <xdr:rowOff>57150</xdr:rowOff>
    </xdr:to>
    <xdr:pic>
      <xdr:nvPicPr>
        <xdr:cNvPr id="33" name="Рисунок 83"/>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838700" y="32842200"/>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158</xdr:row>
      <xdr:rowOff>38100</xdr:rowOff>
    </xdr:from>
    <xdr:to>
      <xdr:col>0</xdr:col>
      <xdr:colOff>1381125</xdr:colOff>
      <xdr:row>163</xdr:row>
      <xdr:rowOff>47625</xdr:rowOff>
    </xdr:to>
    <xdr:pic>
      <xdr:nvPicPr>
        <xdr:cNvPr id="35" name="Рисунок 87"/>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85725" y="38966775"/>
          <a:ext cx="12954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158</xdr:row>
      <xdr:rowOff>209551</xdr:rowOff>
    </xdr:from>
    <xdr:to>
      <xdr:col>4</xdr:col>
      <xdr:colOff>1352550</xdr:colOff>
      <xdr:row>161</xdr:row>
      <xdr:rowOff>47626</xdr:rowOff>
    </xdr:to>
    <xdr:pic>
      <xdr:nvPicPr>
        <xdr:cNvPr id="36" name="Рисунок 88"/>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714875" y="38233351"/>
          <a:ext cx="12954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59</xdr:row>
      <xdr:rowOff>190500</xdr:rowOff>
    </xdr:from>
    <xdr:to>
      <xdr:col>0</xdr:col>
      <xdr:colOff>1352550</xdr:colOff>
      <xdr:row>62</xdr:row>
      <xdr:rowOff>38100</xdr:rowOff>
    </xdr:to>
    <xdr:pic>
      <xdr:nvPicPr>
        <xdr:cNvPr id="37" name="Рисунок 9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7150" y="17335500"/>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59</xdr:row>
      <xdr:rowOff>28575</xdr:rowOff>
    </xdr:from>
    <xdr:to>
      <xdr:col>4</xdr:col>
      <xdr:colOff>1362075</xdr:colOff>
      <xdr:row>61</xdr:row>
      <xdr:rowOff>85725</xdr:rowOff>
    </xdr:to>
    <xdr:pic>
      <xdr:nvPicPr>
        <xdr:cNvPr id="38" name="Рисунок 92"/>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829175" y="1717357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184</xdr:row>
      <xdr:rowOff>142875</xdr:rowOff>
    </xdr:from>
    <xdr:to>
      <xdr:col>0</xdr:col>
      <xdr:colOff>1343025</xdr:colOff>
      <xdr:row>189</xdr:row>
      <xdr:rowOff>114300</xdr:rowOff>
    </xdr:to>
    <xdr:pic>
      <xdr:nvPicPr>
        <xdr:cNvPr id="39" name="Рисунок 95"/>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7625" y="45005625"/>
          <a:ext cx="12954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176</xdr:row>
      <xdr:rowOff>133350</xdr:rowOff>
    </xdr:from>
    <xdr:to>
      <xdr:col>4</xdr:col>
      <xdr:colOff>1400175</xdr:colOff>
      <xdr:row>180</xdr:row>
      <xdr:rowOff>142875</xdr:rowOff>
    </xdr:to>
    <xdr:pic>
      <xdr:nvPicPr>
        <xdr:cNvPr id="40" name="Рисунок 96"/>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867275" y="4292917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254</xdr:row>
      <xdr:rowOff>304800</xdr:rowOff>
    </xdr:from>
    <xdr:to>
      <xdr:col>0</xdr:col>
      <xdr:colOff>1362675</xdr:colOff>
      <xdr:row>256</xdr:row>
      <xdr:rowOff>172050</xdr:rowOff>
    </xdr:to>
    <xdr:pic>
      <xdr:nvPicPr>
        <xdr:cNvPr id="41" name="Рисунок 4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66675" y="62998350"/>
          <a:ext cx="1296000" cy="1296000"/>
        </a:xfrm>
        <a:prstGeom prst="rect">
          <a:avLst/>
        </a:prstGeom>
      </xdr:spPr>
    </xdr:pic>
    <xdr:clientData/>
  </xdr:twoCellAnchor>
  <xdr:twoCellAnchor>
    <xdr:from>
      <xdr:col>0</xdr:col>
      <xdr:colOff>409575</xdr:colOff>
      <xdr:row>0</xdr:row>
      <xdr:rowOff>257175</xdr:rowOff>
    </xdr:from>
    <xdr:to>
      <xdr:col>1</xdr:col>
      <xdr:colOff>409610</xdr:colOff>
      <xdr:row>0</xdr:row>
      <xdr:rowOff>885825</xdr:rowOff>
    </xdr:to>
    <xdr:grpSp>
      <xdr:nvGrpSpPr>
        <xdr:cNvPr id="42" name="Group 1"/>
        <xdr:cNvGrpSpPr>
          <a:grpSpLocks/>
        </xdr:cNvGrpSpPr>
      </xdr:nvGrpSpPr>
      <xdr:grpSpPr bwMode="auto">
        <a:xfrm>
          <a:off x="409575" y="257175"/>
          <a:ext cx="1651035" cy="628650"/>
          <a:chOff x="108723647" y="109482593"/>
          <a:chExt cx="1170028" cy="474273"/>
        </a:xfrm>
      </xdr:grpSpPr>
      <xdr:pic>
        <xdr:nvPicPr>
          <xdr:cNvPr id="43" name="Picture 2" descr="2999"/>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08723647" y="109482593"/>
            <a:ext cx="652125" cy="47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sp macro="" textlink="">
        <xdr:nvSpPr>
          <xdr:cNvPr id="44" name="Text Box 3"/>
          <xdr:cNvSpPr txBox="1">
            <a:spLocks noChangeArrowheads="1"/>
          </xdr:cNvSpPr>
        </xdr:nvSpPr>
        <xdr:spPr bwMode="auto">
          <a:xfrm>
            <a:off x="109245241" y="109576017"/>
            <a:ext cx="648434" cy="323368"/>
          </a:xfrm>
          <a:prstGeom prst="rect">
            <a:avLst/>
          </a:prstGeom>
          <a:noFill/>
          <a:ln w="9525" algn="in">
            <a:noFill/>
            <a:miter lim="800000"/>
            <a:headEnd/>
            <a:tailEnd/>
          </a:ln>
          <a:effectLst/>
        </xdr:spPr>
        <xdr:txBody>
          <a:bodyPr vertOverflow="clip" wrap="square" lIns="36576" tIns="36576" rIns="36576" bIns="36576" anchor="t" upright="1"/>
          <a:lstStyle/>
          <a:p>
            <a:pPr algn="l" rtl="1">
              <a:defRPr sz="1000"/>
            </a:pPr>
            <a:r>
              <a:rPr lang="en-US" sz="1600" b="0" i="0" strike="noStrike">
                <a:solidFill>
                  <a:srgbClr val="000000"/>
                </a:solidFill>
                <a:latin typeface="Broadway"/>
              </a:rPr>
              <a:t>ELCO</a:t>
            </a:r>
            <a:endParaRPr lang="en-US" sz="1600" b="0" i="0" strike="noStrike">
              <a:solidFill>
                <a:srgbClr val="000000"/>
              </a:solidFill>
              <a:latin typeface="Times New Roman"/>
              <a:cs typeface="Times New Roman"/>
            </a:endParaRPr>
          </a:p>
          <a:p>
            <a:pPr algn="l" rtl="1">
              <a:defRPr sz="1000"/>
            </a:pPr>
            <a:endParaRPr lang="en-US" sz="1600" b="0" i="0" strike="noStrike">
              <a:solidFill>
                <a:srgbClr val="000000"/>
              </a:solidFill>
              <a:latin typeface="Times New Roman"/>
              <a:cs typeface="Times New Roman"/>
            </a:endParaRPr>
          </a:p>
        </xdr:txBody>
      </xdr:sp>
    </xdr:grpSp>
    <xdr:clientData/>
  </xdr:twoCellAnchor>
  <xdr:twoCellAnchor editAs="oneCell">
    <xdr:from>
      <xdr:col>4</xdr:col>
      <xdr:colOff>66675</xdr:colOff>
      <xdr:row>254</xdr:row>
      <xdr:rowOff>171450</xdr:rowOff>
    </xdr:from>
    <xdr:to>
      <xdr:col>4</xdr:col>
      <xdr:colOff>1381125</xdr:colOff>
      <xdr:row>256</xdr:row>
      <xdr:rowOff>57150</xdr:rowOff>
    </xdr:to>
    <xdr:pic>
      <xdr:nvPicPr>
        <xdr:cNvPr id="45" name="Рисунок 44"/>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724400" y="64398525"/>
          <a:ext cx="1314450" cy="1314450"/>
        </a:xfrm>
        <a:prstGeom prst="rect">
          <a:avLst/>
        </a:prstGeom>
      </xdr:spPr>
    </xdr:pic>
    <xdr:clientData/>
  </xdr:twoCellAnchor>
  <xdr:twoCellAnchor editAs="oneCell">
    <xdr:from>
      <xdr:col>0</xdr:col>
      <xdr:colOff>66675</xdr:colOff>
      <xdr:row>262</xdr:row>
      <xdr:rowOff>228600</xdr:rowOff>
    </xdr:from>
    <xdr:to>
      <xdr:col>0</xdr:col>
      <xdr:colOff>1381125</xdr:colOff>
      <xdr:row>267</xdr:row>
      <xdr:rowOff>161925</xdr:rowOff>
    </xdr:to>
    <xdr:pic>
      <xdr:nvPicPr>
        <xdr:cNvPr id="46" name="Рисунок 4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6675" y="67065525"/>
          <a:ext cx="1314450" cy="1314450"/>
        </a:xfrm>
        <a:prstGeom prst="rect">
          <a:avLst/>
        </a:prstGeom>
      </xdr:spPr>
    </xdr:pic>
    <xdr:clientData/>
  </xdr:twoCellAnchor>
  <xdr:twoCellAnchor editAs="oneCell">
    <xdr:from>
      <xdr:col>0</xdr:col>
      <xdr:colOff>47625</xdr:colOff>
      <xdr:row>193</xdr:row>
      <xdr:rowOff>133350</xdr:rowOff>
    </xdr:from>
    <xdr:to>
      <xdr:col>0</xdr:col>
      <xdr:colOff>742950</xdr:colOff>
      <xdr:row>194</xdr:row>
      <xdr:rowOff>415925</xdr:rowOff>
    </xdr:to>
    <xdr:pic>
      <xdr:nvPicPr>
        <xdr:cNvPr id="47" name="Рисунок 46"/>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7625" y="48987075"/>
          <a:ext cx="695325" cy="695325"/>
        </a:xfrm>
        <a:prstGeom prst="rect">
          <a:avLst/>
        </a:prstGeom>
      </xdr:spPr>
    </xdr:pic>
    <xdr:clientData/>
  </xdr:twoCellAnchor>
  <xdr:twoCellAnchor editAs="oneCell">
    <xdr:from>
      <xdr:col>0</xdr:col>
      <xdr:colOff>800099</xdr:colOff>
      <xdr:row>193</xdr:row>
      <xdr:rowOff>219074</xdr:rowOff>
    </xdr:from>
    <xdr:to>
      <xdr:col>0</xdr:col>
      <xdr:colOff>1371600</xdr:colOff>
      <xdr:row>194</xdr:row>
      <xdr:rowOff>415925</xdr:rowOff>
    </xdr:to>
    <xdr:pic>
      <xdr:nvPicPr>
        <xdr:cNvPr id="48" name="Рисунок 47"/>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00099" y="49072799"/>
          <a:ext cx="571501" cy="571501"/>
        </a:xfrm>
        <a:prstGeom prst="rect">
          <a:avLst/>
        </a:prstGeom>
      </xdr:spPr>
    </xdr:pic>
    <xdr:clientData/>
  </xdr:twoCellAnchor>
  <xdr:twoCellAnchor editAs="oneCell">
    <xdr:from>
      <xdr:col>0</xdr:col>
      <xdr:colOff>47626</xdr:colOff>
      <xdr:row>195</xdr:row>
      <xdr:rowOff>38100</xdr:rowOff>
    </xdr:from>
    <xdr:to>
      <xdr:col>0</xdr:col>
      <xdr:colOff>748340</xdr:colOff>
      <xdr:row>195</xdr:row>
      <xdr:rowOff>555625</xdr:rowOff>
    </xdr:to>
    <xdr:pic>
      <xdr:nvPicPr>
        <xdr:cNvPr id="49" name="Рисунок 48"/>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47626" y="49749075"/>
          <a:ext cx="700714" cy="619125"/>
        </a:xfrm>
        <a:prstGeom prst="rect">
          <a:avLst/>
        </a:prstGeom>
      </xdr:spPr>
    </xdr:pic>
    <xdr:clientData/>
  </xdr:twoCellAnchor>
  <xdr:twoCellAnchor editAs="oneCell">
    <xdr:from>
      <xdr:col>0</xdr:col>
      <xdr:colOff>733425</xdr:colOff>
      <xdr:row>195</xdr:row>
      <xdr:rowOff>34925</xdr:rowOff>
    </xdr:from>
    <xdr:to>
      <xdr:col>0</xdr:col>
      <xdr:colOff>1371600</xdr:colOff>
      <xdr:row>196</xdr:row>
      <xdr:rowOff>0</xdr:rowOff>
    </xdr:to>
    <xdr:pic>
      <xdr:nvPicPr>
        <xdr:cNvPr id="50" name="Рисунок 49"/>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33425" y="49745900"/>
          <a:ext cx="638175" cy="638175"/>
        </a:xfrm>
        <a:prstGeom prst="rect">
          <a:avLst/>
        </a:prstGeom>
      </xdr:spPr>
    </xdr:pic>
    <xdr:clientData/>
  </xdr:twoCellAnchor>
  <xdr:twoCellAnchor editAs="oneCell">
    <xdr:from>
      <xdr:col>0</xdr:col>
      <xdr:colOff>342899</xdr:colOff>
      <xdr:row>195</xdr:row>
      <xdr:rowOff>823038</xdr:rowOff>
    </xdr:from>
    <xdr:to>
      <xdr:col>0</xdr:col>
      <xdr:colOff>1171574</xdr:colOff>
      <xdr:row>200</xdr:row>
      <xdr:rowOff>104338</xdr:rowOff>
    </xdr:to>
    <xdr:pic>
      <xdr:nvPicPr>
        <xdr:cNvPr id="51" name="Рисунок 5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42899" y="50534013"/>
          <a:ext cx="828675" cy="900550"/>
        </a:xfrm>
        <a:prstGeom prst="rect">
          <a:avLst/>
        </a:prstGeom>
      </xdr:spPr>
    </xdr:pic>
    <xdr:clientData/>
  </xdr:twoCellAnchor>
  <xdr:twoCellAnchor editAs="oneCell">
    <xdr:from>
      <xdr:col>0</xdr:col>
      <xdr:colOff>209550</xdr:colOff>
      <xdr:row>200</xdr:row>
      <xdr:rowOff>80009</xdr:rowOff>
    </xdr:from>
    <xdr:to>
      <xdr:col>0</xdr:col>
      <xdr:colOff>1285875</xdr:colOff>
      <xdr:row>205</xdr:row>
      <xdr:rowOff>108584</xdr:rowOff>
    </xdr:to>
    <xdr:pic>
      <xdr:nvPicPr>
        <xdr:cNvPr id="52" name="Рисунок 5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09550" y="51410234"/>
          <a:ext cx="1076325" cy="1076325"/>
        </a:xfrm>
        <a:prstGeom prst="rect">
          <a:avLst/>
        </a:prstGeom>
      </xdr:spPr>
    </xdr:pic>
    <xdr:clientData/>
  </xdr:twoCellAnchor>
  <xdr:twoCellAnchor editAs="oneCell">
    <xdr:from>
      <xdr:col>4</xdr:col>
      <xdr:colOff>95250</xdr:colOff>
      <xdr:row>185</xdr:row>
      <xdr:rowOff>95250</xdr:rowOff>
    </xdr:from>
    <xdr:to>
      <xdr:col>4</xdr:col>
      <xdr:colOff>1362075</xdr:colOff>
      <xdr:row>189</xdr:row>
      <xdr:rowOff>76200</xdr:rowOff>
    </xdr:to>
    <xdr:pic>
      <xdr:nvPicPr>
        <xdr:cNvPr id="53" name="Рисунок 5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752975" y="46863000"/>
          <a:ext cx="1266825" cy="1266825"/>
        </a:xfrm>
        <a:prstGeom prst="rect">
          <a:avLst/>
        </a:prstGeom>
      </xdr:spPr>
    </xdr:pic>
    <xdr:clientData/>
  </xdr:twoCellAnchor>
  <xdr:twoCellAnchor editAs="oneCell">
    <xdr:from>
      <xdr:col>0</xdr:col>
      <xdr:colOff>163404</xdr:colOff>
      <xdr:row>166</xdr:row>
      <xdr:rowOff>112820</xdr:rowOff>
    </xdr:from>
    <xdr:to>
      <xdr:col>0</xdr:col>
      <xdr:colOff>1390650</xdr:colOff>
      <xdr:row>173</xdr:row>
      <xdr:rowOff>98253</xdr:rowOff>
    </xdr:to>
    <xdr:pic>
      <xdr:nvPicPr>
        <xdr:cNvPr id="54" name="Рисунок 53"/>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rot="5400000">
          <a:off x="-239627" y="42159151"/>
          <a:ext cx="2033308" cy="1227246"/>
        </a:xfrm>
        <a:prstGeom prst="rect">
          <a:avLst/>
        </a:prstGeom>
      </xdr:spPr>
    </xdr:pic>
    <xdr:clientData/>
  </xdr:twoCellAnchor>
  <xdr:twoCellAnchor editAs="oneCell">
    <xdr:from>
      <xdr:col>4</xdr:col>
      <xdr:colOff>261112</xdr:colOff>
      <xdr:row>166</xdr:row>
      <xdr:rowOff>272287</xdr:rowOff>
    </xdr:from>
    <xdr:to>
      <xdr:col>4</xdr:col>
      <xdr:colOff>1364102</xdr:colOff>
      <xdr:row>172</xdr:row>
      <xdr:rowOff>47627</xdr:rowOff>
    </xdr:to>
    <xdr:pic>
      <xdr:nvPicPr>
        <xdr:cNvPr id="55" name="Рисунок 5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rot="5400000">
          <a:off x="4653974" y="42180450"/>
          <a:ext cx="1632715" cy="1102990"/>
        </a:xfrm>
        <a:prstGeom prst="rect">
          <a:avLst/>
        </a:prstGeom>
      </xdr:spPr>
    </xdr:pic>
    <xdr:clientData/>
  </xdr:twoCellAnchor>
  <xdr:twoCellAnchor editAs="oneCell">
    <xdr:from>
      <xdr:col>0</xdr:col>
      <xdr:colOff>104775</xdr:colOff>
      <xdr:row>176</xdr:row>
      <xdr:rowOff>164886</xdr:rowOff>
    </xdr:from>
    <xdr:to>
      <xdr:col>0</xdr:col>
      <xdr:colOff>1385095</xdr:colOff>
      <xdr:row>180</xdr:row>
      <xdr:rowOff>47625</xdr:rowOff>
    </xdr:to>
    <xdr:pic>
      <xdr:nvPicPr>
        <xdr:cNvPr id="56" name="Рисунок 5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04775" y="44560911"/>
          <a:ext cx="1280320" cy="1168614"/>
        </a:xfrm>
        <a:prstGeom prst="rect">
          <a:avLst/>
        </a:prstGeom>
      </xdr:spPr>
    </xdr:pic>
    <xdr:clientData/>
  </xdr:twoCellAnchor>
  <xdr:twoCellAnchor editAs="oneCell">
    <xdr:from>
      <xdr:col>4</xdr:col>
      <xdr:colOff>114300</xdr:colOff>
      <xdr:row>193</xdr:row>
      <xdr:rowOff>66675</xdr:rowOff>
    </xdr:from>
    <xdr:to>
      <xdr:col>4</xdr:col>
      <xdr:colOff>923925</xdr:colOff>
      <xdr:row>195</xdr:row>
      <xdr:rowOff>84280</xdr:rowOff>
    </xdr:to>
    <xdr:pic>
      <xdr:nvPicPr>
        <xdr:cNvPr id="58" name="Рисунок 57"/>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4772025" y="48920400"/>
          <a:ext cx="809625" cy="874855"/>
        </a:xfrm>
        <a:prstGeom prst="rect">
          <a:avLst/>
        </a:prstGeom>
      </xdr:spPr>
    </xdr:pic>
    <xdr:clientData/>
  </xdr:twoCellAnchor>
  <xdr:twoCellAnchor editAs="oneCell">
    <xdr:from>
      <xdr:col>4</xdr:col>
      <xdr:colOff>523876</xdr:colOff>
      <xdr:row>195</xdr:row>
      <xdr:rowOff>142875</xdr:rowOff>
    </xdr:from>
    <xdr:to>
      <xdr:col>4</xdr:col>
      <xdr:colOff>1362075</xdr:colOff>
      <xdr:row>196</xdr:row>
      <xdr:rowOff>166993</xdr:rowOff>
    </xdr:to>
    <xdr:pic>
      <xdr:nvPicPr>
        <xdr:cNvPr id="59" name="Рисунок 58"/>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181601" y="49853850"/>
          <a:ext cx="838199" cy="881368"/>
        </a:xfrm>
        <a:prstGeom prst="rect">
          <a:avLst/>
        </a:prstGeom>
      </xdr:spPr>
    </xdr:pic>
    <xdr:clientData/>
  </xdr:twoCellAnchor>
  <xdr:twoCellAnchor editAs="oneCell">
    <xdr:from>
      <xdr:col>4</xdr:col>
      <xdr:colOff>57149</xdr:colOff>
      <xdr:row>196</xdr:row>
      <xdr:rowOff>161924</xdr:rowOff>
    </xdr:from>
    <xdr:to>
      <xdr:col>4</xdr:col>
      <xdr:colOff>859274</xdr:colOff>
      <xdr:row>201</xdr:row>
      <xdr:rowOff>95249</xdr:rowOff>
    </xdr:to>
    <xdr:pic>
      <xdr:nvPicPr>
        <xdr:cNvPr id="60" name="Рисунок 59"/>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14874" y="50730149"/>
          <a:ext cx="802125" cy="885825"/>
        </a:xfrm>
        <a:prstGeom prst="rect">
          <a:avLst/>
        </a:prstGeom>
      </xdr:spPr>
    </xdr:pic>
    <xdr:clientData/>
  </xdr:twoCellAnchor>
  <xdr:twoCellAnchor editAs="oneCell">
    <xdr:from>
      <xdr:col>4</xdr:col>
      <xdr:colOff>590550</xdr:colOff>
      <xdr:row>201</xdr:row>
      <xdr:rowOff>161925</xdr:rowOff>
    </xdr:from>
    <xdr:to>
      <xdr:col>4</xdr:col>
      <xdr:colOff>1390650</xdr:colOff>
      <xdr:row>205</xdr:row>
      <xdr:rowOff>104775</xdr:rowOff>
    </xdr:to>
    <xdr:pic>
      <xdr:nvPicPr>
        <xdr:cNvPr id="61" name="Рисунок 60"/>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248275" y="51682650"/>
          <a:ext cx="800100" cy="800100"/>
        </a:xfrm>
        <a:prstGeom prst="rect">
          <a:avLst/>
        </a:prstGeom>
      </xdr:spPr>
    </xdr:pic>
    <xdr:clientData/>
  </xdr:twoCellAnchor>
  <xdr:oneCellAnchor>
    <xdr:from>
      <xdr:col>4</xdr:col>
      <xdr:colOff>0</xdr:colOff>
      <xdr:row>40</xdr:row>
      <xdr:rowOff>0</xdr:rowOff>
    </xdr:from>
    <xdr:ext cx="828675" cy="371475"/>
    <xdr:sp macro="" textlink="">
      <xdr:nvSpPr>
        <xdr:cNvPr id="63" name="Прямоугольник 62"/>
        <xdr:cNvSpPr/>
      </xdr:nvSpPr>
      <xdr:spPr>
        <a:xfrm>
          <a:off x="4657725" y="11991975"/>
          <a:ext cx="828675" cy="371475"/>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3D</a:t>
          </a:r>
          <a:endParaRPr lang="ru-RU" sz="3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0</xdr:col>
      <xdr:colOff>76199</xdr:colOff>
      <xdr:row>76</xdr:row>
      <xdr:rowOff>133350</xdr:rowOff>
    </xdr:from>
    <xdr:to>
      <xdr:col>0</xdr:col>
      <xdr:colOff>1438274</xdr:colOff>
      <xdr:row>82</xdr:row>
      <xdr:rowOff>19050</xdr:rowOff>
    </xdr:to>
    <xdr:pic>
      <xdr:nvPicPr>
        <xdr:cNvPr id="64" name="Рисунок 6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76199" y="22231350"/>
          <a:ext cx="1362075" cy="1362075"/>
        </a:xfrm>
        <a:prstGeom prst="rect">
          <a:avLst/>
        </a:prstGeom>
      </xdr:spPr>
    </xdr:pic>
    <xdr:clientData/>
  </xdr:twoCellAnchor>
  <xdr:twoCellAnchor editAs="oneCell">
    <xdr:from>
      <xdr:col>4</xdr:col>
      <xdr:colOff>161925</xdr:colOff>
      <xdr:row>77</xdr:row>
      <xdr:rowOff>114301</xdr:rowOff>
    </xdr:from>
    <xdr:to>
      <xdr:col>4</xdr:col>
      <xdr:colOff>1285875</xdr:colOff>
      <xdr:row>81</xdr:row>
      <xdr:rowOff>116740</xdr:rowOff>
    </xdr:to>
    <xdr:pic>
      <xdr:nvPicPr>
        <xdr:cNvPr id="65" name="Рисунок 64"/>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819650" y="22498051"/>
          <a:ext cx="1123950" cy="1002564"/>
        </a:xfrm>
        <a:prstGeom prst="rect">
          <a:avLst/>
        </a:prstGeom>
      </xdr:spPr>
    </xdr:pic>
    <xdr:clientData/>
  </xdr:twoCellAnchor>
  <xdr:twoCellAnchor editAs="oneCell">
    <xdr:from>
      <xdr:col>0</xdr:col>
      <xdr:colOff>47625</xdr:colOff>
      <xdr:row>86</xdr:row>
      <xdr:rowOff>57149</xdr:rowOff>
    </xdr:from>
    <xdr:to>
      <xdr:col>0</xdr:col>
      <xdr:colOff>1386197</xdr:colOff>
      <xdr:row>89</xdr:row>
      <xdr:rowOff>85724</xdr:rowOff>
    </xdr:to>
    <xdr:pic>
      <xdr:nvPicPr>
        <xdr:cNvPr id="66" name="Рисунок 65"/>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47625" y="24526874"/>
          <a:ext cx="1338572" cy="904875"/>
        </a:xfrm>
        <a:prstGeom prst="rect">
          <a:avLst/>
        </a:prstGeom>
      </xdr:spPr>
    </xdr:pic>
    <xdr:clientData/>
  </xdr:twoCellAnchor>
  <xdr:twoCellAnchor editAs="oneCell">
    <xdr:from>
      <xdr:col>4</xdr:col>
      <xdr:colOff>38100</xdr:colOff>
      <xdr:row>86</xdr:row>
      <xdr:rowOff>133350</xdr:rowOff>
    </xdr:from>
    <xdr:to>
      <xdr:col>4</xdr:col>
      <xdr:colOff>1409700</xdr:colOff>
      <xdr:row>89</xdr:row>
      <xdr:rowOff>167792</xdr:rowOff>
    </xdr:to>
    <xdr:pic>
      <xdr:nvPicPr>
        <xdr:cNvPr id="67" name="Рисунок 66"/>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4695825" y="24603075"/>
          <a:ext cx="1371600" cy="910742"/>
        </a:xfrm>
        <a:prstGeom prst="rect">
          <a:avLst/>
        </a:prstGeom>
      </xdr:spPr>
    </xdr:pic>
    <xdr:clientData/>
  </xdr:twoCellAnchor>
  <xdr:twoCellAnchor editAs="oneCell">
    <xdr:from>
      <xdr:col>0</xdr:col>
      <xdr:colOff>114299</xdr:colOff>
      <xdr:row>94</xdr:row>
      <xdr:rowOff>150238</xdr:rowOff>
    </xdr:from>
    <xdr:to>
      <xdr:col>0</xdr:col>
      <xdr:colOff>1362074</xdr:colOff>
      <xdr:row>101</xdr:row>
      <xdr:rowOff>115910</xdr:rowOff>
    </xdr:to>
    <xdr:pic>
      <xdr:nvPicPr>
        <xdr:cNvPr id="68" name="Рисунок 67"/>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14299" y="26486863"/>
          <a:ext cx="1247775" cy="1642072"/>
        </a:xfrm>
        <a:prstGeom prst="rect">
          <a:avLst/>
        </a:prstGeom>
      </xdr:spPr>
    </xdr:pic>
    <xdr:clientData/>
  </xdr:twoCellAnchor>
  <xdr:twoCellAnchor editAs="oneCell">
    <xdr:from>
      <xdr:col>0</xdr:col>
      <xdr:colOff>137700</xdr:colOff>
      <xdr:row>22</xdr:row>
      <xdr:rowOff>209549</xdr:rowOff>
    </xdr:from>
    <xdr:to>
      <xdr:col>0</xdr:col>
      <xdr:colOff>1312040</xdr:colOff>
      <xdr:row>28</xdr:row>
      <xdr:rowOff>133349</xdr:rowOff>
    </xdr:to>
    <xdr:pic>
      <xdr:nvPicPr>
        <xdr:cNvPr id="69" name="Picture 1088"/>
        <xdr:cNvPicPr>
          <a:picLocks noChangeAspect="1" noChangeArrowheads="1"/>
        </xdr:cNvPicPr>
      </xdr:nvPicPr>
      <xdr:blipFill rotWithShape="1">
        <a:blip xmlns:r="http://schemas.openxmlformats.org/officeDocument/2006/relationships" r:embed="rId62" cstate="print"/>
        <a:srcRect l="15606" r="17135" b="7744"/>
        <a:stretch/>
      </xdr:blipFill>
      <xdr:spPr bwMode="auto">
        <a:xfrm>
          <a:off x="137700" y="8029574"/>
          <a:ext cx="1174340" cy="1400175"/>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76200</xdr:colOff>
      <xdr:row>32</xdr:row>
      <xdr:rowOff>9525</xdr:rowOff>
    </xdr:from>
    <xdr:to>
      <xdr:col>4</xdr:col>
      <xdr:colOff>1419225</xdr:colOff>
      <xdr:row>37</xdr:row>
      <xdr:rowOff>11507</xdr:rowOff>
    </xdr:to>
    <xdr:pic>
      <xdr:nvPicPr>
        <xdr:cNvPr id="70" name="Рисунок 69"/>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4733925" y="10201275"/>
          <a:ext cx="1343025" cy="1192607"/>
        </a:xfrm>
        <a:prstGeom prst="rect">
          <a:avLst/>
        </a:prstGeom>
      </xdr:spPr>
    </xdr:pic>
    <xdr:clientData/>
  </xdr:twoCellAnchor>
  <xdr:twoCellAnchor editAs="oneCell">
    <xdr:from>
      <xdr:col>4</xdr:col>
      <xdr:colOff>47625</xdr:colOff>
      <xdr:row>23</xdr:row>
      <xdr:rowOff>161925</xdr:rowOff>
    </xdr:from>
    <xdr:to>
      <xdr:col>4</xdr:col>
      <xdr:colOff>1390245</xdr:colOff>
      <xdr:row>27</xdr:row>
      <xdr:rowOff>171450</xdr:rowOff>
    </xdr:to>
    <xdr:pic>
      <xdr:nvPicPr>
        <xdr:cNvPr id="71" name="Рисунок 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705350" y="8267700"/>
          <a:ext cx="1342620" cy="1009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1581150</xdr:colOff>
      <xdr:row>0</xdr:row>
      <xdr:rowOff>704850</xdr:rowOff>
    </xdr:to>
    <xdr:grpSp>
      <xdr:nvGrpSpPr>
        <xdr:cNvPr id="2" name="Group 1"/>
        <xdr:cNvGrpSpPr>
          <a:grpSpLocks/>
        </xdr:cNvGrpSpPr>
      </xdr:nvGrpSpPr>
      <xdr:grpSpPr bwMode="auto">
        <a:xfrm>
          <a:off x="0" y="0"/>
          <a:ext cx="1581150" cy="704850"/>
          <a:chOff x="108723675" y="109482600"/>
          <a:chExt cx="1170000" cy="474273"/>
        </a:xfrm>
      </xdr:grpSpPr>
      <xdr:pic>
        <xdr:nvPicPr>
          <xdr:cNvPr id="3" name="Picture 2" descr="299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723675" y="109482600"/>
            <a:ext cx="652125" cy="47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sp macro="" textlink="">
        <xdr:nvSpPr>
          <xdr:cNvPr id="4" name="Text Box 3"/>
          <xdr:cNvSpPr txBox="1">
            <a:spLocks noChangeArrowheads="1"/>
          </xdr:cNvSpPr>
        </xdr:nvSpPr>
        <xdr:spPr bwMode="auto">
          <a:xfrm>
            <a:off x="109243675" y="109572327"/>
            <a:ext cx="650000" cy="326864"/>
          </a:xfrm>
          <a:prstGeom prst="rect">
            <a:avLst/>
          </a:prstGeom>
          <a:noFill/>
          <a:ln w="9525" algn="in">
            <a:noFill/>
            <a:miter lim="800000"/>
            <a:headEnd/>
            <a:tailEnd/>
          </a:ln>
          <a:effectLst/>
        </xdr:spPr>
        <xdr:txBody>
          <a:bodyPr vertOverflow="clip" wrap="square" lIns="36576" tIns="36576" rIns="36576" bIns="36576" anchor="t" upright="1"/>
          <a:lstStyle/>
          <a:p>
            <a:pPr algn="l" rtl="1">
              <a:defRPr sz="1000"/>
            </a:pPr>
            <a:r>
              <a:rPr lang="en-US" sz="1600" b="0" i="0" strike="noStrike">
                <a:solidFill>
                  <a:srgbClr val="000000"/>
                </a:solidFill>
                <a:latin typeface="Broadway"/>
              </a:rPr>
              <a:t>ELCO</a:t>
            </a:r>
            <a:endParaRPr lang="en-US" sz="1600" b="0" i="0" strike="noStrike">
              <a:solidFill>
                <a:srgbClr val="000000"/>
              </a:solidFill>
              <a:latin typeface="Times New Roman"/>
              <a:cs typeface="Times New Roman"/>
            </a:endParaRPr>
          </a:p>
          <a:p>
            <a:pPr algn="l" rtl="1">
              <a:defRPr sz="1000"/>
            </a:pPr>
            <a:endParaRPr lang="en-US" sz="1600" b="0" i="0" strike="noStrike">
              <a:solidFill>
                <a:srgbClr val="000000"/>
              </a:solidFill>
              <a:latin typeface="Times New Roman"/>
              <a:cs typeface="Times New Roman"/>
            </a:endParaRPr>
          </a:p>
        </xdr:txBody>
      </xdr:sp>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tabSelected="1" workbookViewId="0">
      <selection activeCell="A8" sqref="A8"/>
    </sheetView>
  </sheetViews>
  <sheetFormatPr baseColWidth="10" defaultColWidth="8.83203125" defaultRowHeight="14" x14ac:dyDescent="0"/>
  <cols>
    <col min="1" max="1" width="111.1640625" customWidth="1"/>
  </cols>
  <sheetData>
    <row r="1" spans="1:1" ht="90">
      <c r="A1" s="120" t="s">
        <v>329</v>
      </c>
    </row>
    <row r="2" spans="1:1" ht="23">
      <c r="A2" s="193" t="s">
        <v>508</v>
      </c>
    </row>
    <row r="3" spans="1:1" ht="15">
      <c r="A3" s="121" t="s">
        <v>311</v>
      </c>
    </row>
    <row r="4" spans="1:1" ht="15">
      <c r="A4" s="122" t="s">
        <v>312</v>
      </c>
    </row>
    <row r="5" spans="1:1" ht="15">
      <c r="A5" s="122" t="s">
        <v>313</v>
      </c>
    </row>
    <row r="6" spans="1:1" ht="15">
      <c r="A6" s="122" t="s">
        <v>314</v>
      </c>
    </row>
    <row r="7" spans="1:1" ht="15">
      <c r="A7" s="122" t="s">
        <v>315</v>
      </c>
    </row>
    <row r="8" spans="1:1" ht="15">
      <c r="A8" s="122" t="s">
        <v>327</v>
      </c>
    </row>
    <row r="9" spans="1:1" ht="15">
      <c r="A9" s="122" t="s">
        <v>316</v>
      </c>
    </row>
    <row r="10" spans="1:1" ht="15">
      <c r="A10" s="123" t="s">
        <v>323</v>
      </c>
    </row>
    <row r="11" spans="1:1" ht="30">
      <c r="A11" s="129" t="s">
        <v>509</v>
      </c>
    </row>
    <row r="12" spans="1:1" ht="15">
      <c r="A12" s="124" t="s">
        <v>317</v>
      </c>
    </row>
    <row r="13" spans="1:1" ht="15">
      <c r="A13" s="122"/>
    </row>
    <row r="14" spans="1:1" ht="15">
      <c r="A14" s="125" t="s">
        <v>507</v>
      </c>
    </row>
    <row r="15" spans="1:1" ht="15">
      <c r="A15" s="125" t="s">
        <v>328</v>
      </c>
    </row>
    <row r="16" spans="1:1" ht="15">
      <c r="A16" s="125" t="s">
        <v>318</v>
      </c>
    </row>
    <row r="17" spans="1:1" ht="15">
      <c r="A17" s="126" t="s">
        <v>324</v>
      </c>
    </row>
    <row r="18" spans="1:1" ht="15">
      <c r="A18" s="122" t="s">
        <v>319</v>
      </c>
    </row>
    <row r="19" spans="1:1" ht="15">
      <c r="A19" s="122" t="s">
        <v>320</v>
      </c>
    </row>
    <row r="20" spans="1:1" ht="15">
      <c r="A20" s="122" t="s">
        <v>325</v>
      </c>
    </row>
    <row r="21" spans="1:1" ht="15">
      <c r="A21" s="122" t="s">
        <v>326</v>
      </c>
    </row>
    <row r="22" spans="1:1" ht="15">
      <c r="A22" s="127" t="s">
        <v>321</v>
      </c>
    </row>
    <row r="23" spans="1:1" ht="15">
      <c r="A23" s="128" t="s">
        <v>322</v>
      </c>
    </row>
  </sheetData>
  <hyperlinks>
    <hyperlink ref="A14" location="'кружки и тарелки'!A1" display="Кружки и тарелки  ( для простого и вакуумного термопресса)"/>
    <hyperlink ref="A15" location="'другая  керамика '!A1" display="Другая керамическая продукция ( вазы, копилки, подсвечники,  рамки, пепельницы и прочее)"/>
    <hyperlink ref="A16" location="'общий счет'!A1" display="Общий счет "/>
  </hyperlink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H566"/>
  <sheetViews>
    <sheetView workbookViewId="0">
      <selection activeCell="F8" sqref="F8"/>
    </sheetView>
  </sheetViews>
  <sheetFormatPr baseColWidth="10" defaultColWidth="8.83203125" defaultRowHeight="14" x14ac:dyDescent="0"/>
  <cols>
    <col min="1" max="1" width="21.6640625" customWidth="1"/>
    <col min="2" max="2" width="22.6640625" customWidth="1"/>
    <col min="3" max="3" width="14.6640625" customWidth="1"/>
    <col min="4" max="4" width="10.6640625" customWidth="1"/>
    <col min="5" max="5" width="21.6640625" customWidth="1"/>
    <col min="6" max="6" width="22.6640625" customWidth="1"/>
    <col min="7" max="7" width="14.6640625" customWidth="1"/>
    <col min="8" max="8" width="10.6640625" customWidth="1"/>
  </cols>
  <sheetData>
    <row r="1" spans="1:8" ht="98.25" customHeight="1" thickBot="1">
      <c r="A1" s="252" t="s">
        <v>307</v>
      </c>
      <c r="B1" s="253"/>
      <c r="C1" s="253"/>
      <c r="D1" s="253"/>
      <c r="E1" s="253"/>
      <c r="F1" s="253"/>
      <c r="G1" s="253"/>
      <c r="H1" s="254"/>
    </row>
    <row r="2" spans="1:8" ht="99" customHeight="1" thickBot="1">
      <c r="A2" s="281" t="s">
        <v>510</v>
      </c>
      <c r="B2" s="282"/>
      <c r="C2" s="282"/>
      <c r="D2" s="282"/>
      <c r="E2" s="282"/>
      <c r="F2" s="282"/>
      <c r="G2" s="282"/>
      <c r="H2" s="283"/>
    </row>
    <row r="3" spans="1:8" ht="16" thickBot="1">
      <c r="A3" s="284" t="s">
        <v>549</v>
      </c>
      <c r="B3" s="285"/>
      <c r="C3" s="285"/>
      <c r="D3" s="285"/>
      <c r="E3" s="285"/>
      <c r="F3" s="285"/>
      <c r="G3" s="285"/>
      <c r="H3" s="1">
        <v>6.45</v>
      </c>
    </row>
    <row r="4" spans="1:8" ht="36.75" customHeight="1" thickBot="1">
      <c r="A4" s="287" t="s">
        <v>299</v>
      </c>
      <c r="B4" s="288"/>
      <c r="C4" s="288"/>
      <c r="D4" s="288"/>
      <c r="E4" s="288"/>
      <c r="F4" s="288"/>
      <c r="G4" s="288"/>
      <c r="H4" s="289"/>
    </row>
    <row r="5" spans="1:8">
      <c r="A5" s="255"/>
      <c r="B5" s="2" t="s">
        <v>0</v>
      </c>
      <c r="C5" s="3"/>
      <c r="D5" s="5" t="s">
        <v>1</v>
      </c>
      <c r="E5" s="255"/>
      <c r="F5" s="2" t="s">
        <v>0</v>
      </c>
      <c r="G5" s="3"/>
      <c r="H5" s="5" t="s">
        <v>2</v>
      </c>
    </row>
    <row r="6" spans="1:8" ht="33">
      <c r="A6" s="256"/>
      <c r="B6" s="6" t="s">
        <v>3</v>
      </c>
      <c r="C6" s="7" t="s">
        <v>4</v>
      </c>
      <c r="D6" s="19">
        <v>6</v>
      </c>
      <c r="E6" s="256"/>
      <c r="F6" s="6" t="s">
        <v>5</v>
      </c>
      <c r="G6" s="7" t="s">
        <v>6</v>
      </c>
      <c r="H6" s="19">
        <v>7.2</v>
      </c>
    </row>
    <row r="7" spans="1:8" ht="55">
      <c r="A7" s="256"/>
      <c r="B7" s="10" t="s">
        <v>7</v>
      </c>
      <c r="C7" s="11" t="s">
        <v>8</v>
      </c>
      <c r="D7" s="13" t="s">
        <v>9</v>
      </c>
      <c r="E7" s="256"/>
      <c r="F7" s="10" t="s">
        <v>10</v>
      </c>
      <c r="G7" s="11" t="s">
        <v>8</v>
      </c>
      <c r="H7" s="13" t="s">
        <v>9</v>
      </c>
    </row>
    <row r="8" spans="1:8">
      <c r="A8" s="256"/>
      <c r="B8" s="10" t="s">
        <v>11</v>
      </c>
      <c r="C8" s="11" t="s">
        <v>12</v>
      </c>
      <c r="D8" s="19">
        <f>H3</f>
        <v>6.45</v>
      </c>
      <c r="E8" s="256"/>
      <c r="F8" s="10" t="s">
        <v>11</v>
      </c>
      <c r="G8" s="11" t="s">
        <v>13</v>
      </c>
      <c r="H8" s="19">
        <f>H3</f>
        <v>6.45</v>
      </c>
    </row>
    <row r="9" spans="1:8">
      <c r="A9" s="256"/>
      <c r="B9" s="10" t="s">
        <v>14</v>
      </c>
      <c r="C9" s="11" t="s">
        <v>15</v>
      </c>
      <c r="D9" s="13" t="s">
        <v>16</v>
      </c>
      <c r="E9" s="256"/>
      <c r="F9" s="10" t="s">
        <v>14</v>
      </c>
      <c r="G9" s="11" t="s">
        <v>17</v>
      </c>
      <c r="H9" s="13" t="s">
        <v>18</v>
      </c>
    </row>
    <row r="10" spans="1:8">
      <c r="A10" s="256"/>
      <c r="B10" s="10" t="s">
        <v>19</v>
      </c>
      <c r="C10" s="11" t="s">
        <v>20</v>
      </c>
      <c r="D10" s="15">
        <f>D6/D8</f>
        <v>0.93023255813953487</v>
      </c>
      <c r="E10" s="256"/>
      <c r="F10" s="10" t="s">
        <v>19</v>
      </c>
      <c r="G10" s="11" t="s">
        <v>21</v>
      </c>
      <c r="H10" s="15">
        <f>H6/H8</f>
        <v>1.1162790697674418</v>
      </c>
    </row>
    <row r="11" spans="1:8">
      <c r="A11" s="256"/>
      <c r="B11" s="6" t="s">
        <v>22</v>
      </c>
      <c r="C11" s="89" t="s">
        <v>23</v>
      </c>
      <c r="D11" s="13"/>
      <c r="E11" s="256"/>
      <c r="F11" s="6" t="s">
        <v>22</v>
      </c>
      <c r="G11" s="7" t="s">
        <v>23</v>
      </c>
      <c r="H11" s="15"/>
    </row>
    <row r="12" spans="1:8">
      <c r="A12" s="256"/>
      <c r="B12" s="17" t="s">
        <v>24</v>
      </c>
      <c r="C12" s="103"/>
      <c r="D12" s="19">
        <f>C12*D10</f>
        <v>0</v>
      </c>
      <c r="E12" s="256"/>
      <c r="F12" s="18" t="s">
        <v>24</v>
      </c>
      <c r="G12" s="103"/>
      <c r="H12" s="19">
        <f>G12*H10</f>
        <v>0</v>
      </c>
    </row>
    <row r="13" spans="1:8" ht="16" thickBot="1">
      <c r="A13" s="286"/>
      <c r="B13" s="108" t="s">
        <v>303</v>
      </c>
      <c r="C13" s="102">
        <f>C12</f>
        <v>0</v>
      </c>
      <c r="D13" s="22">
        <f>D12</f>
        <v>0</v>
      </c>
      <c r="E13" s="280"/>
      <c r="F13" s="108" t="s">
        <v>303</v>
      </c>
      <c r="G13" s="102">
        <f>G12</f>
        <v>0</v>
      </c>
      <c r="H13" s="22">
        <f>H12</f>
        <v>0</v>
      </c>
    </row>
    <row r="14" spans="1:8" ht="15" thickBot="1">
      <c r="A14" s="258" t="s">
        <v>505</v>
      </c>
      <c r="B14" s="259"/>
      <c r="C14" s="259"/>
      <c r="D14" s="259"/>
      <c r="E14" s="259"/>
      <c r="F14" s="259"/>
      <c r="G14" s="259"/>
      <c r="H14" s="259"/>
    </row>
    <row r="15" spans="1:8">
      <c r="A15" s="255"/>
      <c r="B15" s="2" t="s">
        <v>0</v>
      </c>
      <c r="C15" s="3"/>
      <c r="D15" s="5" t="s">
        <v>2</v>
      </c>
      <c r="E15" s="255"/>
      <c r="F15" s="2" t="s">
        <v>0</v>
      </c>
      <c r="G15" s="3"/>
      <c r="H15" s="5" t="s">
        <v>2</v>
      </c>
    </row>
    <row r="16" spans="1:8" ht="22">
      <c r="A16" s="256"/>
      <c r="B16" s="6" t="s">
        <v>25</v>
      </c>
      <c r="C16" s="7" t="s">
        <v>4</v>
      </c>
      <c r="D16" s="19">
        <v>6</v>
      </c>
      <c r="E16" s="256"/>
      <c r="F16" s="6" t="s">
        <v>26</v>
      </c>
      <c r="G16" s="7" t="s">
        <v>4</v>
      </c>
      <c r="H16" s="19">
        <v>6</v>
      </c>
    </row>
    <row r="17" spans="1:8" ht="55">
      <c r="A17" s="256"/>
      <c r="B17" s="10" t="s">
        <v>27</v>
      </c>
      <c r="C17" s="11" t="s">
        <v>8</v>
      </c>
      <c r="D17" s="13" t="s">
        <v>9</v>
      </c>
      <c r="E17" s="256"/>
      <c r="F17" s="11" t="s">
        <v>27</v>
      </c>
      <c r="G17" s="11" t="s">
        <v>8</v>
      </c>
      <c r="H17" s="13" t="s">
        <v>9</v>
      </c>
    </row>
    <row r="18" spans="1:8">
      <c r="A18" s="256"/>
      <c r="B18" s="10" t="s">
        <v>11</v>
      </c>
      <c r="C18" s="11" t="s">
        <v>12</v>
      </c>
      <c r="D18" s="19">
        <f>H3</f>
        <v>6.45</v>
      </c>
      <c r="E18" s="256"/>
      <c r="F18" s="10" t="s">
        <v>11</v>
      </c>
      <c r="G18" s="11" t="s">
        <v>12</v>
      </c>
      <c r="H18" s="19">
        <f>H3</f>
        <v>6.45</v>
      </c>
    </row>
    <row r="19" spans="1:8">
      <c r="A19" s="256"/>
      <c r="B19" s="10" t="s">
        <v>28</v>
      </c>
      <c r="C19" s="11" t="s">
        <v>15</v>
      </c>
      <c r="D19" s="13" t="s">
        <v>29</v>
      </c>
      <c r="E19" s="256"/>
      <c r="F19" s="10" t="s">
        <v>28</v>
      </c>
      <c r="G19" s="11" t="s">
        <v>15</v>
      </c>
      <c r="H19" s="13" t="s">
        <v>29</v>
      </c>
    </row>
    <row r="20" spans="1:8">
      <c r="A20" s="256"/>
      <c r="B20" s="10" t="s">
        <v>19</v>
      </c>
      <c r="C20" s="11" t="s">
        <v>20</v>
      </c>
      <c r="D20" s="15">
        <f>D16/D18</f>
        <v>0.93023255813953487</v>
      </c>
      <c r="E20" s="256"/>
      <c r="F20" s="10" t="s">
        <v>19</v>
      </c>
      <c r="G20" s="11" t="s">
        <v>20</v>
      </c>
      <c r="H20" s="15">
        <f>H16/H18</f>
        <v>0.93023255813953487</v>
      </c>
    </row>
    <row r="21" spans="1:8">
      <c r="A21" s="293"/>
      <c r="B21" s="23" t="s">
        <v>22</v>
      </c>
      <c r="C21" s="7" t="s">
        <v>23</v>
      </c>
      <c r="D21" s="24"/>
      <c r="E21" s="293"/>
      <c r="F21" s="25" t="s">
        <v>22</v>
      </c>
      <c r="G21" s="26" t="s">
        <v>23</v>
      </c>
      <c r="H21" s="24"/>
    </row>
    <row r="22" spans="1:8">
      <c r="A22" s="293"/>
      <c r="B22" s="18" t="s">
        <v>24</v>
      </c>
      <c r="C22" s="103"/>
      <c r="D22" s="27">
        <f>C22*D20</f>
        <v>0</v>
      </c>
      <c r="E22" s="293"/>
      <c r="F22" s="28" t="s">
        <v>24</v>
      </c>
      <c r="G22" s="104"/>
      <c r="H22" s="27">
        <f>G22*H20</f>
        <v>0</v>
      </c>
    </row>
    <row r="23" spans="1:8" ht="16" thickBot="1">
      <c r="A23" s="280"/>
      <c r="B23" s="108" t="s">
        <v>303</v>
      </c>
      <c r="C23" s="102">
        <f>C22</f>
        <v>0</v>
      </c>
      <c r="D23" s="22">
        <f>D22</f>
        <v>0</v>
      </c>
      <c r="E23" s="280"/>
      <c r="F23" s="108" t="s">
        <v>303</v>
      </c>
      <c r="G23" s="102">
        <f>G22</f>
        <v>0</v>
      </c>
      <c r="H23" s="22">
        <f>H22</f>
        <v>0</v>
      </c>
    </row>
    <row r="24" spans="1:8" ht="16.5" customHeight="1" thickBot="1">
      <c r="A24" s="258" t="s">
        <v>505</v>
      </c>
      <c r="B24" s="259"/>
      <c r="C24" s="259"/>
      <c r="D24" s="259"/>
      <c r="E24" s="259"/>
      <c r="F24" s="259"/>
      <c r="G24" s="259"/>
      <c r="H24" s="259"/>
    </row>
    <row r="25" spans="1:8">
      <c r="A25" s="255"/>
      <c r="B25" s="2" t="s">
        <v>0</v>
      </c>
      <c r="C25" s="3"/>
      <c r="D25" s="5" t="s">
        <v>2</v>
      </c>
      <c r="E25" s="255"/>
      <c r="F25" s="2" t="s">
        <v>0</v>
      </c>
      <c r="G25" s="3"/>
      <c r="H25" s="5" t="s">
        <v>2</v>
      </c>
    </row>
    <row r="26" spans="1:8" ht="22">
      <c r="A26" s="256"/>
      <c r="B26" s="6" t="s">
        <v>30</v>
      </c>
      <c r="C26" s="7" t="s">
        <v>4</v>
      </c>
      <c r="D26" s="19">
        <v>5.6</v>
      </c>
      <c r="E26" s="256"/>
      <c r="F26" s="6" t="s">
        <v>31</v>
      </c>
      <c r="G26" s="7" t="s">
        <v>4</v>
      </c>
      <c r="H26" s="19">
        <v>5.8</v>
      </c>
    </row>
    <row r="27" spans="1:8" ht="55">
      <c r="A27" s="256"/>
      <c r="B27" s="10" t="s">
        <v>27</v>
      </c>
      <c r="C27" s="11" t="s">
        <v>8</v>
      </c>
      <c r="D27" s="13" t="s">
        <v>9</v>
      </c>
      <c r="E27" s="256"/>
      <c r="F27" s="10" t="s">
        <v>27</v>
      </c>
      <c r="G27" s="11" t="s">
        <v>8</v>
      </c>
      <c r="H27" s="13" t="s">
        <v>9</v>
      </c>
    </row>
    <row r="28" spans="1:8">
      <c r="A28" s="256"/>
      <c r="B28" s="10" t="s">
        <v>11</v>
      </c>
      <c r="C28" s="11" t="s">
        <v>32</v>
      </c>
      <c r="D28" s="19">
        <f>H3</f>
        <v>6.45</v>
      </c>
      <c r="E28" s="256"/>
      <c r="F28" s="10" t="s">
        <v>11</v>
      </c>
      <c r="G28" s="11" t="s">
        <v>12</v>
      </c>
      <c r="H28" s="19">
        <f>H3</f>
        <v>6.45</v>
      </c>
    </row>
    <row r="29" spans="1:8">
      <c r="A29" s="256"/>
      <c r="B29" s="10" t="s">
        <v>28</v>
      </c>
      <c r="C29" s="11" t="s">
        <v>15</v>
      </c>
      <c r="D29" s="13" t="s">
        <v>29</v>
      </c>
      <c r="E29" s="256"/>
      <c r="F29" s="10" t="s">
        <v>28</v>
      </c>
      <c r="G29" s="11" t="s">
        <v>15</v>
      </c>
      <c r="H29" s="13" t="s">
        <v>29</v>
      </c>
    </row>
    <row r="30" spans="1:8">
      <c r="A30" s="256"/>
      <c r="B30" s="10" t="s">
        <v>19</v>
      </c>
      <c r="C30" s="11" t="s">
        <v>20</v>
      </c>
      <c r="D30" s="15">
        <f>D26/D28</f>
        <v>0.86821705426356577</v>
      </c>
      <c r="E30" s="256"/>
      <c r="F30" s="10" t="s">
        <v>19</v>
      </c>
      <c r="G30" s="11" t="s">
        <v>20</v>
      </c>
      <c r="H30" s="15">
        <f>H26/H28</f>
        <v>0.89922480620155032</v>
      </c>
    </row>
    <row r="31" spans="1:8">
      <c r="A31" s="256"/>
      <c r="B31" s="23" t="s">
        <v>22</v>
      </c>
      <c r="C31" s="29" t="s">
        <v>23</v>
      </c>
      <c r="D31" s="15"/>
      <c r="E31" s="256"/>
      <c r="F31" s="23" t="s">
        <v>22</v>
      </c>
      <c r="G31" s="7" t="s">
        <v>23</v>
      </c>
      <c r="H31" s="15"/>
    </row>
    <row r="32" spans="1:8">
      <c r="A32" s="256"/>
      <c r="B32" s="18" t="s">
        <v>24</v>
      </c>
      <c r="C32" s="103"/>
      <c r="D32" s="19">
        <f>C32*D30</f>
        <v>0</v>
      </c>
      <c r="E32" s="256"/>
      <c r="F32" s="18" t="s">
        <v>24</v>
      </c>
      <c r="G32" s="103"/>
      <c r="H32" s="19">
        <f>G32*H30</f>
        <v>0</v>
      </c>
    </row>
    <row r="33" spans="1:8" ht="16" thickBot="1">
      <c r="A33" s="257"/>
      <c r="B33" s="108" t="s">
        <v>303</v>
      </c>
      <c r="C33" s="102">
        <f>C32</f>
        <v>0</v>
      </c>
      <c r="D33" s="22">
        <f>D32</f>
        <v>0</v>
      </c>
      <c r="E33" s="257"/>
      <c r="F33" s="108" t="s">
        <v>303</v>
      </c>
      <c r="G33" s="102">
        <f>G32</f>
        <v>0</v>
      </c>
      <c r="H33" s="22">
        <f>H32</f>
        <v>0</v>
      </c>
    </row>
    <row r="34" spans="1:8" ht="15.75" customHeight="1" thickBot="1">
      <c r="A34" s="258" t="s">
        <v>505</v>
      </c>
      <c r="B34" s="259"/>
      <c r="C34" s="259"/>
      <c r="D34" s="259"/>
      <c r="E34" s="259"/>
      <c r="F34" s="259"/>
      <c r="G34" s="259"/>
      <c r="H34" s="259"/>
    </row>
    <row r="35" spans="1:8">
      <c r="A35" s="255"/>
      <c r="B35" s="2" t="s">
        <v>0</v>
      </c>
      <c r="C35" s="3"/>
      <c r="D35" s="5" t="s">
        <v>2</v>
      </c>
      <c r="E35" s="255"/>
      <c r="F35" s="2" t="s">
        <v>0</v>
      </c>
      <c r="G35" s="3"/>
      <c r="H35" s="5" t="s">
        <v>2</v>
      </c>
    </row>
    <row r="36" spans="1:8" ht="22">
      <c r="A36" s="256"/>
      <c r="B36" s="6" t="s">
        <v>33</v>
      </c>
      <c r="C36" s="7" t="s">
        <v>34</v>
      </c>
      <c r="D36" s="19">
        <v>6.4</v>
      </c>
      <c r="E36" s="256"/>
      <c r="F36" s="6" t="s">
        <v>35</v>
      </c>
      <c r="G36" s="7" t="s">
        <v>36</v>
      </c>
      <c r="H36" s="19">
        <v>21</v>
      </c>
    </row>
    <row r="37" spans="1:8" ht="55">
      <c r="A37" s="256"/>
      <c r="B37" s="10" t="s">
        <v>37</v>
      </c>
      <c r="C37" s="11" t="s">
        <v>8</v>
      </c>
      <c r="D37" s="13" t="s">
        <v>9</v>
      </c>
      <c r="E37" s="256"/>
      <c r="F37" s="10" t="s">
        <v>38</v>
      </c>
      <c r="G37" s="11" t="s">
        <v>39</v>
      </c>
      <c r="H37" s="13" t="s">
        <v>9</v>
      </c>
    </row>
    <row r="38" spans="1:8">
      <c r="A38" s="256"/>
      <c r="B38" s="10" t="s">
        <v>11</v>
      </c>
      <c r="C38" s="11" t="s">
        <v>13</v>
      </c>
      <c r="D38" s="19">
        <f>H3</f>
        <v>6.45</v>
      </c>
      <c r="E38" s="256"/>
      <c r="F38" s="10" t="s">
        <v>11</v>
      </c>
      <c r="G38" s="11" t="s">
        <v>40</v>
      </c>
      <c r="H38" s="19">
        <f>H3</f>
        <v>6.45</v>
      </c>
    </row>
    <row r="39" spans="1:8">
      <c r="A39" s="256"/>
      <c r="B39" s="10" t="s">
        <v>28</v>
      </c>
      <c r="C39" s="11" t="s">
        <v>17</v>
      </c>
      <c r="D39" s="13" t="s">
        <v>29</v>
      </c>
      <c r="E39" s="256"/>
      <c r="F39" s="10" t="s">
        <v>28</v>
      </c>
      <c r="G39" s="11" t="s">
        <v>41</v>
      </c>
      <c r="H39" s="13" t="s">
        <v>29</v>
      </c>
    </row>
    <row r="40" spans="1:8">
      <c r="A40" s="256"/>
      <c r="B40" s="10" t="s">
        <v>19</v>
      </c>
      <c r="C40" s="11" t="s">
        <v>21</v>
      </c>
      <c r="D40" s="15">
        <f>D36/D38</f>
        <v>0.99224806201550386</v>
      </c>
      <c r="E40" s="256"/>
      <c r="F40" s="10" t="s">
        <v>19</v>
      </c>
      <c r="G40" s="11" t="s">
        <v>42</v>
      </c>
      <c r="H40" s="15">
        <f>H36/H38</f>
        <v>3.2558139534883721</v>
      </c>
    </row>
    <row r="41" spans="1:8">
      <c r="A41" s="256"/>
      <c r="B41" s="23" t="s">
        <v>22</v>
      </c>
      <c r="C41" s="7" t="s">
        <v>43</v>
      </c>
      <c r="D41" s="15"/>
      <c r="E41" s="256"/>
      <c r="F41" s="23" t="s">
        <v>22</v>
      </c>
      <c r="G41" s="7" t="s">
        <v>44</v>
      </c>
      <c r="H41" s="15"/>
    </row>
    <row r="42" spans="1:8">
      <c r="A42" s="256"/>
      <c r="B42" s="17" t="s">
        <v>45</v>
      </c>
      <c r="C42" s="103"/>
      <c r="D42" s="19">
        <f>C42*D40</f>
        <v>0</v>
      </c>
      <c r="E42" s="256"/>
      <c r="F42" s="18" t="s">
        <v>24</v>
      </c>
      <c r="G42" s="105"/>
      <c r="H42" s="19">
        <f>G42*H40</f>
        <v>0</v>
      </c>
    </row>
    <row r="43" spans="1:8" ht="16" thickBot="1">
      <c r="A43" s="286"/>
      <c r="B43" s="108" t="s">
        <v>303</v>
      </c>
      <c r="C43" s="102">
        <f>C42</f>
        <v>0</v>
      </c>
      <c r="D43" s="22">
        <f>D42</f>
        <v>0</v>
      </c>
      <c r="E43" s="257"/>
      <c r="F43" s="108" t="s">
        <v>303</v>
      </c>
      <c r="G43" s="102">
        <f>G42</f>
        <v>0</v>
      </c>
      <c r="H43" s="22">
        <f>H42</f>
        <v>0</v>
      </c>
    </row>
    <row r="44" spans="1:8" ht="15.75" customHeight="1" thickBot="1">
      <c r="A44" s="258" t="s">
        <v>505</v>
      </c>
      <c r="B44" s="259"/>
      <c r="C44" s="259"/>
      <c r="D44" s="259"/>
      <c r="E44" s="259"/>
      <c r="F44" s="259"/>
      <c r="G44" s="259"/>
      <c r="H44" s="259"/>
    </row>
    <row r="45" spans="1:8">
      <c r="A45" s="255"/>
      <c r="B45" s="44" t="s">
        <v>73</v>
      </c>
      <c r="C45" s="3"/>
      <c r="D45" s="5" t="s">
        <v>2</v>
      </c>
      <c r="E45" s="99"/>
      <c r="F45" s="90"/>
      <c r="G45" s="96"/>
      <c r="H45" s="93"/>
    </row>
    <row r="46" spans="1:8" ht="22">
      <c r="A46" s="256"/>
      <c r="B46" s="6" t="s">
        <v>111</v>
      </c>
      <c r="C46" s="16" t="s">
        <v>112</v>
      </c>
      <c r="D46" s="19">
        <v>22</v>
      </c>
      <c r="E46" s="100"/>
      <c r="F46" s="91"/>
      <c r="G46" s="97"/>
      <c r="H46" s="94"/>
    </row>
    <row r="47" spans="1:8" ht="33">
      <c r="A47" s="256"/>
      <c r="B47" s="10" t="s">
        <v>114</v>
      </c>
      <c r="C47" s="11" t="s">
        <v>61</v>
      </c>
      <c r="D47" s="13" t="s">
        <v>9</v>
      </c>
      <c r="E47" s="100"/>
      <c r="F47" s="91"/>
      <c r="G47" s="97"/>
      <c r="H47" s="94"/>
    </row>
    <row r="48" spans="1:8">
      <c r="A48" s="256"/>
      <c r="B48" s="10" t="s">
        <v>11</v>
      </c>
      <c r="C48" s="11"/>
      <c r="D48" s="19">
        <f>H3</f>
        <v>6.45</v>
      </c>
      <c r="E48" s="100"/>
      <c r="F48" s="91"/>
      <c r="G48" s="97"/>
      <c r="H48" s="94"/>
    </row>
    <row r="49" spans="1:8">
      <c r="A49" s="256"/>
      <c r="B49" s="10" t="s">
        <v>28</v>
      </c>
      <c r="C49" s="11"/>
      <c r="D49" s="13" t="s">
        <v>29</v>
      </c>
      <c r="E49" s="100"/>
      <c r="F49" s="91"/>
      <c r="G49" s="97"/>
      <c r="H49" s="94"/>
    </row>
    <row r="50" spans="1:8">
      <c r="A50" s="256"/>
      <c r="B50" s="10" t="s">
        <v>19</v>
      </c>
      <c r="C50" s="11"/>
      <c r="D50" s="15">
        <f>D46/D48</f>
        <v>3.4108527131782944</v>
      </c>
      <c r="E50" s="100"/>
      <c r="F50" s="91"/>
      <c r="G50" s="97"/>
      <c r="H50" s="94"/>
    </row>
    <row r="51" spans="1:8">
      <c r="A51" s="256"/>
      <c r="B51" s="23" t="s">
        <v>95</v>
      </c>
      <c r="C51" s="29"/>
      <c r="D51" s="15"/>
      <c r="E51" s="100"/>
      <c r="F51" s="91"/>
      <c r="G51" s="97"/>
      <c r="H51" s="94"/>
    </row>
    <row r="52" spans="1:8">
      <c r="A52" s="256"/>
      <c r="B52" s="18" t="s">
        <v>24</v>
      </c>
      <c r="C52" s="41"/>
      <c r="D52" s="19">
        <f>C52*D50</f>
        <v>0</v>
      </c>
      <c r="E52" s="100"/>
      <c r="F52" s="91"/>
      <c r="G52" s="97"/>
      <c r="H52" s="94"/>
    </row>
    <row r="53" spans="1:8" ht="16" thickBot="1">
      <c r="A53" s="257"/>
      <c r="B53" s="108" t="s">
        <v>303</v>
      </c>
      <c r="C53" s="21">
        <f>C52</f>
        <v>0</v>
      </c>
      <c r="D53" s="22">
        <f>D52</f>
        <v>0</v>
      </c>
      <c r="E53" s="101"/>
      <c r="F53" s="92"/>
      <c r="G53" s="98"/>
      <c r="H53" s="95"/>
    </row>
    <row r="54" spans="1:8" ht="50.25" customHeight="1" thickBot="1">
      <c r="A54" s="291" t="s">
        <v>298</v>
      </c>
      <c r="B54" s="292"/>
      <c r="C54" s="292"/>
      <c r="D54" s="292"/>
      <c r="E54" s="292"/>
      <c r="F54" s="292"/>
      <c r="G54" s="292"/>
      <c r="H54" s="292"/>
    </row>
    <row r="55" spans="1:8">
      <c r="A55" s="255"/>
      <c r="B55" s="2" t="s">
        <v>0</v>
      </c>
      <c r="C55" s="3"/>
      <c r="D55" s="4" t="s">
        <v>2</v>
      </c>
      <c r="E55" s="255"/>
      <c r="F55" s="2" t="s">
        <v>0</v>
      </c>
      <c r="G55" s="3"/>
      <c r="H55" s="5" t="s">
        <v>2</v>
      </c>
    </row>
    <row r="56" spans="1:8" ht="22">
      <c r="A56" s="256"/>
      <c r="B56" s="6" t="s">
        <v>59</v>
      </c>
      <c r="C56" s="16" t="s">
        <v>58</v>
      </c>
      <c r="D56" s="37">
        <v>7</v>
      </c>
      <c r="E56" s="256"/>
      <c r="F56" s="6" t="s">
        <v>59</v>
      </c>
      <c r="G56" s="7" t="s">
        <v>58</v>
      </c>
      <c r="H56" s="19">
        <v>6</v>
      </c>
    </row>
    <row r="57" spans="1:8" ht="22">
      <c r="A57" s="256"/>
      <c r="B57" s="10" t="s">
        <v>62</v>
      </c>
      <c r="C57" s="11" t="s">
        <v>61</v>
      </c>
      <c r="D57" s="12" t="s">
        <v>9</v>
      </c>
      <c r="E57" s="256"/>
      <c r="F57" s="10" t="s">
        <v>62</v>
      </c>
      <c r="G57" s="11" t="s">
        <v>61</v>
      </c>
      <c r="H57" s="13" t="s">
        <v>9</v>
      </c>
    </row>
    <row r="58" spans="1:8">
      <c r="A58" s="256"/>
      <c r="B58" s="10" t="s">
        <v>11</v>
      </c>
      <c r="C58" s="11" t="s">
        <v>64</v>
      </c>
      <c r="D58" s="37">
        <f>H3</f>
        <v>6.45</v>
      </c>
      <c r="E58" s="256"/>
      <c r="F58" s="10" t="s">
        <v>11</v>
      </c>
      <c r="G58" s="11" t="s">
        <v>64</v>
      </c>
      <c r="H58" s="19">
        <f>H3</f>
        <v>6.45</v>
      </c>
    </row>
    <row r="59" spans="1:8">
      <c r="A59" s="256"/>
      <c r="B59" s="10" t="s">
        <v>28</v>
      </c>
      <c r="C59" s="11" t="s">
        <v>65</v>
      </c>
      <c r="D59" s="12" t="s">
        <v>29</v>
      </c>
      <c r="E59" s="256"/>
      <c r="F59" s="10" t="s">
        <v>28</v>
      </c>
      <c r="G59" s="11" t="s">
        <v>65</v>
      </c>
      <c r="H59" s="13" t="s">
        <v>29</v>
      </c>
    </row>
    <row r="60" spans="1:8">
      <c r="A60" s="256"/>
      <c r="B60" s="10" t="s">
        <v>19</v>
      </c>
      <c r="C60" s="11" t="s">
        <v>67</v>
      </c>
      <c r="D60" s="14">
        <f>D56/D58</f>
        <v>1.0852713178294573</v>
      </c>
      <c r="E60" s="256"/>
      <c r="F60" s="10" t="s">
        <v>19</v>
      </c>
      <c r="G60" s="11" t="s">
        <v>67</v>
      </c>
      <c r="H60" s="15">
        <f>H56/H58</f>
        <v>0.93023255813953487</v>
      </c>
    </row>
    <row r="61" spans="1:8">
      <c r="A61" s="256"/>
      <c r="B61" s="23" t="s">
        <v>22</v>
      </c>
      <c r="C61" s="16" t="s">
        <v>57</v>
      </c>
      <c r="D61" s="42"/>
      <c r="E61" s="256"/>
      <c r="F61" s="23" t="s">
        <v>22</v>
      </c>
      <c r="G61" s="7" t="s">
        <v>57</v>
      </c>
      <c r="H61" s="24"/>
    </row>
    <row r="62" spans="1:8">
      <c r="A62" s="290"/>
      <c r="B62" s="18" t="s">
        <v>24</v>
      </c>
      <c r="C62" s="103"/>
      <c r="D62" s="43">
        <f>C62*D60</f>
        <v>0</v>
      </c>
      <c r="E62" s="290"/>
      <c r="F62" s="18" t="s">
        <v>24</v>
      </c>
      <c r="G62" s="103"/>
      <c r="H62" s="27">
        <f>G62*H60</f>
        <v>0</v>
      </c>
    </row>
    <row r="63" spans="1:8" ht="16" thickBot="1">
      <c r="A63" s="257"/>
      <c r="B63" s="108" t="s">
        <v>303</v>
      </c>
      <c r="C63" s="102">
        <f>C62</f>
        <v>0</v>
      </c>
      <c r="D63" s="20">
        <f>D62</f>
        <v>0</v>
      </c>
      <c r="E63" s="257"/>
      <c r="F63" s="108" t="s">
        <v>303</v>
      </c>
      <c r="G63" s="102">
        <f>G62</f>
        <v>0</v>
      </c>
      <c r="H63" s="22">
        <f>H62</f>
        <v>0</v>
      </c>
    </row>
    <row r="64" spans="1:8" ht="15" thickBot="1">
      <c r="A64" s="258" t="s">
        <v>505</v>
      </c>
      <c r="B64" s="259"/>
      <c r="C64" s="259"/>
      <c r="D64" s="259"/>
      <c r="E64" s="259"/>
      <c r="F64" s="259"/>
      <c r="G64" s="259"/>
      <c r="H64" s="259"/>
    </row>
    <row r="65" spans="1:8">
      <c r="A65" s="255"/>
      <c r="B65" s="2" t="s">
        <v>0</v>
      </c>
      <c r="C65" s="3"/>
      <c r="D65" s="4" t="s">
        <v>2</v>
      </c>
      <c r="E65" s="255"/>
      <c r="F65" s="44"/>
      <c r="G65" s="3"/>
      <c r="H65" s="5"/>
    </row>
    <row r="66" spans="1:8" ht="22">
      <c r="A66" s="256"/>
      <c r="B66" s="6" t="s">
        <v>46</v>
      </c>
      <c r="C66" s="16" t="s">
        <v>58</v>
      </c>
      <c r="D66" s="37">
        <v>5.8</v>
      </c>
      <c r="E66" s="256"/>
      <c r="F66" s="6"/>
      <c r="G66" s="16"/>
      <c r="H66" s="9"/>
    </row>
    <row r="67" spans="1:8" ht="22">
      <c r="A67" s="256"/>
      <c r="B67" s="10" t="s">
        <v>60</v>
      </c>
      <c r="C67" s="11" t="s">
        <v>61</v>
      </c>
      <c r="D67" s="12" t="s">
        <v>9</v>
      </c>
      <c r="E67" s="256"/>
      <c r="F67" s="10"/>
      <c r="G67" s="32"/>
      <c r="H67" s="13"/>
    </row>
    <row r="68" spans="1:8">
      <c r="A68" s="256"/>
      <c r="B68" s="10" t="s">
        <v>11</v>
      </c>
      <c r="C68" s="11" t="s">
        <v>63</v>
      </c>
      <c r="D68" s="37">
        <f>H3</f>
        <v>6.45</v>
      </c>
      <c r="E68" s="256"/>
      <c r="F68" s="10"/>
      <c r="G68" s="11"/>
      <c r="H68" s="9"/>
    </row>
    <row r="69" spans="1:8">
      <c r="A69" s="256"/>
      <c r="B69" s="10" t="s">
        <v>28</v>
      </c>
      <c r="C69" s="11" t="s">
        <v>55</v>
      </c>
      <c r="D69" s="12" t="s">
        <v>29</v>
      </c>
      <c r="E69" s="256"/>
      <c r="F69" s="10"/>
      <c r="G69" s="11"/>
      <c r="H69" s="13"/>
    </row>
    <row r="70" spans="1:8">
      <c r="A70" s="256"/>
      <c r="B70" s="10" t="s">
        <v>19</v>
      </c>
      <c r="C70" s="11" t="s">
        <v>66</v>
      </c>
      <c r="D70" s="14">
        <f>D66/D68</f>
        <v>0.89922480620155032</v>
      </c>
      <c r="E70" s="256"/>
      <c r="F70" s="10"/>
      <c r="G70" s="11"/>
      <c r="H70" s="15"/>
    </row>
    <row r="71" spans="1:8">
      <c r="A71" s="256"/>
      <c r="B71" s="23" t="s">
        <v>22</v>
      </c>
      <c r="C71" s="16" t="s">
        <v>57</v>
      </c>
      <c r="D71" s="14"/>
      <c r="E71" s="256"/>
      <c r="F71" s="23"/>
      <c r="G71" s="16"/>
      <c r="H71" s="15"/>
    </row>
    <row r="72" spans="1:8">
      <c r="A72" s="290"/>
      <c r="B72" s="18" t="s">
        <v>24</v>
      </c>
      <c r="C72" s="107"/>
      <c r="D72" s="37">
        <f>C72*D70</f>
        <v>0</v>
      </c>
      <c r="E72" s="256"/>
      <c r="F72" s="18"/>
      <c r="G72" s="45"/>
      <c r="H72" s="19"/>
    </row>
    <row r="73" spans="1:8" ht="16" thickBot="1">
      <c r="A73" s="257"/>
      <c r="B73" s="108" t="s">
        <v>303</v>
      </c>
      <c r="C73" s="102">
        <f>C72</f>
        <v>0</v>
      </c>
      <c r="D73" s="20">
        <f>D72</f>
        <v>0</v>
      </c>
      <c r="E73" s="257"/>
      <c r="F73" s="46"/>
      <c r="G73" s="47"/>
      <c r="H73" s="22"/>
    </row>
    <row r="74" spans="1:8" ht="15" thickBot="1">
      <c r="A74" s="258" t="s">
        <v>505</v>
      </c>
      <c r="B74" s="259"/>
      <c r="C74" s="259"/>
      <c r="D74" s="259"/>
      <c r="E74" s="259"/>
      <c r="F74" s="259"/>
      <c r="G74" s="259"/>
      <c r="H74" s="259"/>
    </row>
    <row r="75" spans="1:8">
      <c r="A75" s="255"/>
      <c r="B75" s="2" t="s">
        <v>0</v>
      </c>
      <c r="C75" s="3"/>
      <c r="D75" s="4" t="s">
        <v>2</v>
      </c>
      <c r="E75" s="255"/>
      <c r="F75" s="2" t="s">
        <v>0</v>
      </c>
      <c r="G75" s="3"/>
      <c r="H75" s="5" t="s">
        <v>2</v>
      </c>
    </row>
    <row r="76" spans="1:8" ht="22">
      <c r="A76" s="256"/>
      <c r="B76" s="6" t="s">
        <v>503</v>
      </c>
      <c r="C76" s="89" t="s">
        <v>6</v>
      </c>
      <c r="D76" s="37">
        <v>5.3</v>
      </c>
      <c r="E76" s="256"/>
      <c r="F76" s="6" t="s">
        <v>68</v>
      </c>
      <c r="G76" s="38" t="s">
        <v>58</v>
      </c>
      <c r="H76" s="106">
        <v>4.5</v>
      </c>
    </row>
    <row r="77" spans="1:8" ht="66">
      <c r="A77" s="256"/>
      <c r="B77" s="10" t="s">
        <v>71</v>
      </c>
      <c r="C77" s="11" t="s">
        <v>61</v>
      </c>
      <c r="D77" s="12" t="s">
        <v>9</v>
      </c>
      <c r="E77" s="256"/>
      <c r="F77" s="10" t="s">
        <v>69</v>
      </c>
      <c r="G77" s="11" t="s">
        <v>61</v>
      </c>
      <c r="H77" s="13" t="s">
        <v>9</v>
      </c>
    </row>
    <row r="78" spans="1:8">
      <c r="A78" s="256"/>
      <c r="B78" s="10" t="s">
        <v>11</v>
      </c>
      <c r="C78" s="11" t="s">
        <v>63</v>
      </c>
      <c r="D78" s="37">
        <f>H3</f>
        <v>6.45</v>
      </c>
      <c r="E78" s="256"/>
      <c r="F78" s="10" t="s">
        <v>11</v>
      </c>
      <c r="G78" s="11" t="s">
        <v>63</v>
      </c>
      <c r="H78" s="19">
        <f>H3</f>
        <v>6.45</v>
      </c>
    </row>
    <row r="79" spans="1:8">
      <c r="A79" s="256"/>
      <c r="B79" s="10" t="s">
        <v>28</v>
      </c>
      <c r="C79" s="11" t="s">
        <v>55</v>
      </c>
      <c r="D79" s="12" t="s">
        <v>29</v>
      </c>
      <c r="E79" s="256"/>
      <c r="F79" s="10" t="s">
        <v>28</v>
      </c>
      <c r="G79" s="11" t="s">
        <v>55</v>
      </c>
      <c r="H79" s="13" t="s">
        <v>29</v>
      </c>
    </row>
    <row r="80" spans="1:8">
      <c r="A80" s="256"/>
      <c r="B80" s="10" t="s">
        <v>19</v>
      </c>
      <c r="C80" s="11" t="s">
        <v>70</v>
      </c>
      <c r="D80" s="14">
        <f>D76/D78</f>
        <v>0.82170542635658905</v>
      </c>
      <c r="E80" s="256"/>
      <c r="F80" s="10" t="s">
        <v>19</v>
      </c>
      <c r="G80" s="11" t="s">
        <v>70</v>
      </c>
      <c r="H80" s="15">
        <f>H76/H78</f>
        <v>0.69767441860465118</v>
      </c>
    </row>
    <row r="81" spans="1:8">
      <c r="A81" s="256"/>
      <c r="B81" s="23" t="s">
        <v>22</v>
      </c>
      <c r="C81" s="7" t="s">
        <v>57</v>
      </c>
      <c r="D81" s="42"/>
      <c r="E81" s="256"/>
      <c r="F81" s="23" t="s">
        <v>22</v>
      </c>
      <c r="G81" s="7" t="s">
        <v>57</v>
      </c>
      <c r="H81" s="15"/>
    </row>
    <row r="82" spans="1:8">
      <c r="A82" s="256"/>
      <c r="B82" s="18" t="s">
        <v>24</v>
      </c>
      <c r="C82" s="103"/>
      <c r="D82" s="43">
        <f>C82*D80</f>
        <v>0</v>
      </c>
      <c r="E82" s="256"/>
      <c r="F82" s="18" t="s">
        <v>24</v>
      </c>
      <c r="G82" s="103"/>
      <c r="H82" s="19">
        <f>G82*H80</f>
        <v>0</v>
      </c>
    </row>
    <row r="83" spans="1:8" ht="16" thickBot="1">
      <c r="A83" s="280"/>
      <c r="B83" s="108" t="s">
        <v>303</v>
      </c>
      <c r="C83" s="102">
        <f>C82</f>
        <v>0</v>
      </c>
      <c r="D83" s="20">
        <f>D82</f>
        <v>0</v>
      </c>
      <c r="E83" s="257"/>
      <c r="F83" s="108" t="s">
        <v>303</v>
      </c>
      <c r="G83" s="102">
        <f>G82</f>
        <v>0</v>
      </c>
      <c r="H83" s="22">
        <f>H82</f>
        <v>0</v>
      </c>
    </row>
    <row r="84" spans="1:8" ht="15.75" customHeight="1" thickBot="1">
      <c r="A84" s="258" t="s">
        <v>505</v>
      </c>
      <c r="B84" s="259"/>
      <c r="C84" s="259"/>
      <c r="D84" s="259"/>
      <c r="E84" s="259"/>
      <c r="F84" s="259"/>
      <c r="G84" s="259"/>
      <c r="H84" s="259"/>
    </row>
    <row r="85" spans="1:8">
      <c r="A85" s="255"/>
      <c r="B85" s="2" t="s">
        <v>0</v>
      </c>
      <c r="C85" s="3"/>
      <c r="D85" s="5" t="s">
        <v>2</v>
      </c>
      <c r="E85" s="255"/>
      <c r="F85" s="2"/>
      <c r="G85" s="3"/>
      <c r="H85" s="5"/>
    </row>
    <row r="86" spans="1:8" ht="22">
      <c r="A86" s="256"/>
      <c r="B86" s="6" t="s">
        <v>504</v>
      </c>
      <c r="C86" s="89" t="s">
        <v>58</v>
      </c>
      <c r="D86" s="19">
        <v>5.6</v>
      </c>
      <c r="E86" s="256"/>
      <c r="F86" s="6"/>
      <c r="G86" s="32"/>
      <c r="H86" s="106"/>
    </row>
    <row r="87" spans="1:8" ht="33">
      <c r="A87" s="256"/>
      <c r="B87" s="10" t="s">
        <v>71</v>
      </c>
      <c r="C87" s="11" t="s">
        <v>61</v>
      </c>
      <c r="D87" s="13" t="s">
        <v>9</v>
      </c>
      <c r="E87" s="256"/>
      <c r="F87" s="39"/>
      <c r="G87" s="40"/>
      <c r="H87" s="13"/>
    </row>
    <row r="88" spans="1:8">
      <c r="A88" s="256"/>
      <c r="B88" s="10" t="s">
        <v>11</v>
      </c>
      <c r="C88" s="11" t="s">
        <v>63</v>
      </c>
      <c r="D88" s="19">
        <f>H3</f>
        <v>6.45</v>
      </c>
      <c r="E88" s="256"/>
      <c r="F88" s="10"/>
      <c r="G88" s="11"/>
      <c r="H88" s="19"/>
    </row>
    <row r="89" spans="1:8">
      <c r="A89" s="256"/>
      <c r="B89" s="10" t="s">
        <v>28</v>
      </c>
      <c r="C89" s="11" t="s">
        <v>55</v>
      </c>
      <c r="D89" s="13" t="s">
        <v>29</v>
      </c>
      <c r="E89" s="256"/>
      <c r="F89" s="10"/>
      <c r="G89" s="11"/>
      <c r="H89" s="13"/>
    </row>
    <row r="90" spans="1:8">
      <c r="A90" s="256"/>
      <c r="B90" s="10" t="s">
        <v>19</v>
      </c>
      <c r="C90" s="11" t="s">
        <v>70</v>
      </c>
      <c r="D90" s="15">
        <f>D86/D88</f>
        <v>0.86821705426356577</v>
      </c>
      <c r="E90" s="256"/>
      <c r="F90" s="10"/>
      <c r="G90" s="11"/>
      <c r="H90" s="15"/>
    </row>
    <row r="91" spans="1:8">
      <c r="A91" s="256"/>
      <c r="B91" s="23" t="s">
        <v>72</v>
      </c>
      <c r="C91" s="16" t="s">
        <v>57</v>
      </c>
      <c r="D91" s="67"/>
      <c r="E91" s="256"/>
      <c r="F91" s="23"/>
      <c r="G91" s="7"/>
      <c r="H91" s="15"/>
    </row>
    <row r="92" spans="1:8">
      <c r="A92" s="256"/>
      <c r="B92" s="18" t="s">
        <v>24</v>
      </c>
      <c r="C92" s="103"/>
      <c r="D92" s="27">
        <f>C92*D90</f>
        <v>0</v>
      </c>
      <c r="E92" s="256"/>
      <c r="F92" s="18"/>
      <c r="G92" s="103"/>
      <c r="H92" s="19"/>
    </row>
    <row r="93" spans="1:8" ht="16" thickBot="1">
      <c r="A93" s="280"/>
      <c r="B93" s="108" t="s">
        <v>303</v>
      </c>
      <c r="C93" s="102">
        <f>C92</f>
        <v>0</v>
      </c>
      <c r="D93" s="22">
        <f>D92</f>
        <v>0</v>
      </c>
      <c r="E93" s="257"/>
      <c r="F93" s="108"/>
      <c r="G93" s="102"/>
      <c r="H93" s="22"/>
    </row>
    <row r="94" spans="1:8" ht="15.75" customHeight="1" thickBot="1">
      <c r="A94" s="258" t="s">
        <v>505</v>
      </c>
      <c r="B94" s="259"/>
      <c r="C94" s="259"/>
      <c r="D94" s="259"/>
      <c r="E94" s="259"/>
      <c r="F94" s="259"/>
      <c r="G94" s="259"/>
      <c r="H94" s="259"/>
    </row>
    <row r="95" spans="1:8">
      <c r="A95" s="255"/>
      <c r="B95" s="44" t="s">
        <v>73</v>
      </c>
      <c r="C95" s="3"/>
      <c r="D95" s="4" t="s">
        <v>2</v>
      </c>
      <c r="E95" s="255"/>
      <c r="F95" s="44" t="s">
        <v>73</v>
      </c>
      <c r="G95" s="3"/>
      <c r="H95" s="5" t="s">
        <v>2</v>
      </c>
    </row>
    <row r="96" spans="1:8" ht="22">
      <c r="A96" s="256"/>
      <c r="B96" s="6" t="s">
        <v>74</v>
      </c>
      <c r="C96" s="7" t="s">
        <v>58</v>
      </c>
      <c r="D96" s="37">
        <v>8.5</v>
      </c>
      <c r="E96" s="256"/>
      <c r="F96" s="6" t="s">
        <v>74</v>
      </c>
      <c r="G96" s="16" t="s">
        <v>58</v>
      </c>
      <c r="H96" s="19">
        <v>6.5</v>
      </c>
    </row>
    <row r="97" spans="1:8" ht="22">
      <c r="A97" s="256"/>
      <c r="B97" s="10" t="s">
        <v>76</v>
      </c>
      <c r="C97" s="11" t="s">
        <v>61</v>
      </c>
      <c r="D97" s="12" t="s">
        <v>9</v>
      </c>
      <c r="E97" s="256"/>
      <c r="F97" s="10" t="s">
        <v>76</v>
      </c>
      <c r="G97" s="11" t="s">
        <v>61</v>
      </c>
      <c r="H97" s="13" t="s">
        <v>9</v>
      </c>
    </row>
    <row r="98" spans="1:8">
      <c r="A98" s="256"/>
      <c r="B98" s="10" t="s">
        <v>11</v>
      </c>
      <c r="C98" s="11" t="s">
        <v>63</v>
      </c>
      <c r="D98" s="37">
        <f>H3</f>
        <v>6.45</v>
      </c>
      <c r="E98" s="256"/>
      <c r="F98" s="10" t="s">
        <v>11</v>
      </c>
      <c r="G98" s="11" t="s">
        <v>63</v>
      </c>
      <c r="H98" s="19">
        <f>H3</f>
        <v>6.45</v>
      </c>
    </row>
    <row r="99" spans="1:8">
      <c r="A99" s="256"/>
      <c r="B99" s="10" t="s">
        <v>28</v>
      </c>
      <c r="C99" s="11" t="s">
        <v>55</v>
      </c>
      <c r="D99" s="12" t="s">
        <v>29</v>
      </c>
      <c r="E99" s="256"/>
      <c r="F99" s="10" t="s">
        <v>28</v>
      </c>
      <c r="G99" s="11" t="s">
        <v>55</v>
      </c>
      <c r="H99" s="13" t="s">
        <v>29</v>
      </c>
    </row>
    <row r="100" spans="1:8">
      <c r="A100" s="256"/>
      <c r="B100" s="10" t="s">
        <v>19</v>
      </c>
      <c r="C100" s="11" t="s">
        <v>70</v>
      </c>
      <c r="D100" s="14">
        <f>D96/D98</f>
        <v>1.317829457364341</v>
      </c>
      <c r="E100" s="256"/>
      <c r="F100" s="10" t="s">
        <v>19</v>
      </c>
      <c r="G100" s="11" t="s">
        <v>70</v>
      </c>
      <c r="H100" s="15">
        <f>H96/H98</f>
        <v>1.0077519379844961</v>
      </c>
    </row>
    <row r="101" spans="1:8">
      <c r="A101" s="256"/>
      <c r="B101" s="23" t="s">
        <v>22</v>
      </c>
      <c r="C101" s="7" t="s">
        <v>57</v>
      </c>
      <c r="D101" s="14"/>
      <c r="E101" s="256"/>
      <c r="F101" s="23" t="s">
        <v>22</v>
      </c>
      <c r="G101" s="16" t="s">
        <v>57</v>
      </c>
      <c r="H101" s="15"/>
    </row>
    <row r="102" spans="1:8">
      <c r="A102" s="256"/>
      <c r="B102" s="18" t="s">
        <v>24</v>
      </c>
      <c r="C102" s="103"/>
      <c r="D102" s="37">
        <f>C102*D100</f>
        <v>0</v>
      </c>
      <c r="E102" s="256"/>
      <c r="F102" s="18" t="s">
        <v>24</v>
      </c>
      <c r="G102" s="103"/>
      <c r="H102" s="19">
        <f>G102*H100</f>
        <v>0</v>
      </c>
    </row>
    <row r="103" spans="1:8" ht="16" thickBot="1">
      <c r="A103" s="257"/>
      <c r="B103" s="108" t="s">
        <v>303</v>
      </c>
      <c r="C103" s="102">
        <f>C102</f>
        <v>0</v>
      </c>
      <c r="D103" s="20">
        <f>D102</f>
        <v>0</v>
      </c>
      <c r="E103" s="257"/>
      <c r="F103" s="108" t="s">
        <v>303</v>
      </c>
      <c r="G103" s="102">
        <f>G102</f>
        <v>0</v>
      </c>
      <c r="H103" s="22">
        <f>H102</f>
        <v>0</v>
      </c>
    </row>
    <row r="104" spans="1:8" ht="55.5" customHeight="1" thickBot="1">
      <c r="A104" s="294" t="s">
        <v>301</v>
      </c>
      <c r="B104" s="294"/>
      <c r="C104" s="294"/>
      <c r="D104" s="294"/>
      <c r="E104" s="294"/>
      <c r="F104" s="294"/>
      <c r="G104" s="294"/>
      <c r="H104" s="294"/>
    </row>
    <row r="105" spans="1:8" ht="19.5" customHeight="1">
      <c r="A105" s="255"/>
      <c r="B105" s="44" t="s">
        <v>0</v>
      </c>
      <c r="C105" s="3"/>
      <c r="D105" s="5" t="s">
        <v>2</v>
      </c>
      <c r="E105" s="255"/>
      <c r="F105" s="44" t="s">
        <v>0</v>
      </c>
      <c r="G105" s="3"/>
      <c r="H105" s="5" t="s">
        <v>2</v>
      </c>
    </row>
    <row r="106" spans="1:8" ht="19.5" customHeight="1">
      <c r="A106" s="256"/>
      <c r="B106" s="6" t="s">
        <v>75</v>
      </c>
      <c r="C106" s="16" t="s">
        <v>58</v>
      </c>
      <c r="D106" s="19">
        <v>14</v>
      </c>
      <c r="E106" s="256"/>
      <c r="F106" s="6" t="s">
        <v>75</v>
      </c>
      <c r="G106" s="16" t="s">
        <v>58</v>
      </c>
      <c r="H106" s="19">
        <v>10</v>
      </c>
    </row>
    <row r="107" spans="1:8" ht="33.75" customHeight="1">
      <c r="A107" s="256"/>
      <c r="B107" s="10" t="s">
        <v>77</v>
      </c>
      <c r="C107" s="11" t="s">
        <v>61</v>
      </c>
      <c r="D107" s="13" t="s">
        <v>9</v>
      </c>
      <c r="E107" s="256"/>
      <c r="F107" s="10" t="s">
        <v>77</v>
      </c>
      <c r="G107" s="11" t="s">
        <v>61</v>
      </c>
      <c r="H107" s="13" t="s">
        <v>9</v>
      </c>
    </row>
    <row r="108" spans="1:8" ht="19.5" customHeight="1">
      <c r="A108" s="256"/>
      <c r="B108" s="10" t="s">
        <v>11</v>
      </c>
      <c r="C108" s="11" t="s">
        <v>78</v>
      </c>
      <c r="D108" s="19">
        <f>H3</f>
        <v>6.45</v>
      </c>
      <c r="E108" s="256"/>
      <c r="F108" s="10" t="s">
        <v>11</v>
      </c>
      <c r="G108" s="11" t="s">
        <v>78</v>
      </c>
      <c r="H108" s="19">
        <f>H3</f>
        <v>6.45</v>
      </c>
    </row>
    <row r="109" spans="1:8" ht="19.5" customHeight="1">
      <c r="A109" s="256"/>
      <c r="B109" s="10" t="s">
        <v>28</v>
      </c>
      <c r="C109" s="11" t="s">
        <v>55</v>
      </c>
      <c r="D109" s="13" t="s">
        <v>29</v>
      </c>
      <c r="E109" s="256"/>
      <c r="F109" s="10" t="s">
        <v>28</v>
      </c>
      <c r="G109" s="11" t="s">
        <v>55</v>
      </c>
      <c r="H109" s="13" t="s">
        <v>29</v>
      </c>
    </row>
    <row r="110" spans="1:8" ht="19.5" customHeight="1">
      <c r="A110" s="256"/>
      <c r="B110" s="10" t="s">
        <v>19</v>
      </c>
      <c r="C110" s="11" t="s">
        <v>79</v>
      </c>
      <c r="D110" s="15">
        <f>D106/D108</f>
        <v>2.1705426356589146</v>
      </c>
      <c r="E110" s="256"/>
      <c r="F110" s="10" t="s">
        <v>19</v>
      </c>
      <c r="G110" s="11" t="s">
        <v>79</v>
      </c>
      <c r="H110" s="15">
        <f>H106/H108</f>
        <v>1.5503875968992247</v>
      </c>
    </row>
    <row r="111" spans="1:8" ht="19.5" customHeight="1">
      <c r="A111" s="256"/>
      <c r="B111" s="23" t="s">
        <v>22</v>
      </c>
      <c r="C111" s="16" t="s">
        <v>57</v>
      </c>
      <c r="D111" s="15"/>
      <c r="E111" s="256"/>
      <c r="F111" s="23" t="s">
        <v>22</v>
      </c>
      <c r="G111" s="16" t="s">
        <v>57</v>
      </c>
      <c r="H111" s="15"/>
    </row>
    <row r="112" spans="1:8" ht="19.5" customHeight="1">
      <c r="A112" s="256"/>
      <c r="B112" s="18" t="s">
        <v>24</v>
      </c>
      <c r="C112" s="103"/>
      <c r="D112" s="19">
        <f>C112*D110</f>
        <v>0</v>
      </c>
      <c r="E112" s="256"/>
      <c r="F112" s="18" t="s">
        <v>24</v>
      </c>
      <c r="G112" s="103"/>
      <c r="H112" s="19">
        <f>G112*H110</f>
        <v>0</v>
      </c>
    </row>
    <row r="113" spans="1:8" ht="19.5" customHeight="1" thickBot="1">
      <c r="A113" s="257"/>
      <c r="B113" s="108" t="s">
        <v>303</v>
      </c>
      <c r="C113" s="102">
        <f>C112</f>
        <v>0</v>
      </c>
      <c r="D113" s="22">
        <f>D112</f>
        <v>0</v>
      </c>
      <c r="E113" s="257"/>
      <c r="F113" s="108" t="s">
        <v>303</v>
      </c>
      <c r="G113" s="102">
        <f>G112</f>
        <v>0</v>
      </c>
      <c r="H113" s="22">
        <f>H112</f>
        <v>0</v>
      </c>
    </row>
    <row r="114" spans="1:8" ht="16.5" customHeight="1" thickBot="1">
      <c r="A114" s="258" t="s">
        <v>505</v>
      </c>
      <c r="B114" s="259"/>
      <c r="C114" s="259"/>
      <c r="D114" s="259"/>
      <c r="E114" s="259"/>
      <c r="F114" s="259"/>
      <c r="G114" s="259"/>
      <c r="H114" s="259"/>
    </row>
    <row r="115" spans="1:8">
      <c r="A115" s="274"/>
      <c r="B115" s="44" t="s">
        <v>73</v>
      </c>
      <c r="C115" s="3"/>
      <c r="D115" s="5" t="s">
        <v>2</v>
      </c>
      <c r="E115" s="255"/>
      <c r="F115" s="44" t="s">
        <v>73</v>
      </c>
      <c r="G115" s="3"/>
      <c r="H115" s="5" t="s">
        <v>2</v>
      </c>
    </row>
    <row r="116" spans="1:8" ht="22">
      <c r="A116" s="275"/>
      <c r="B116" s="6" t="s">
        <v>80</v>
      </c>
      <c r="C116" s="7" t="s">
        <v>58</v>
      </c>
      <c r="D116" s="19">
        <v>8</v>
      </c>
      <c r="E116" s="256"/>
      <c r="F116" s="6" t="s">
        <v>511</v>
      </c>
      <c r="G116" s="89" t="s">
        <v>58</v>
      </c>
      <c r="H116" s="19">
        <v>14</v>
      </c>
    </row>
    <row r="117" spans="1:8" ht="22">
      <c r="A117" s="275"/>
      <c r="B117" s="10" t="s">
        <v>81</v>
      </c>
      <c r="C117" s="11" t="s">
        <v>61</v>
      </c>
      <c r="D117" s="13" t="s">
        <v>9</v>
      </c>
      <c r="E117" s="256"/>
      <c r="F117" s="10" t="s">
        <v>81</v>
      </c>
      <c r="G117" s="11" t="s">
        <v>61</v>
      </c>
      <c r="H117" s="13" t="s">
        <v>9</v>
      </c>
    </row>
    <row r="118" spans="1:8">
      <c r="A118" s="275"/>
      <c r="B118" s="10" t="s">
        <v>11</v>
      </c>
      <c r="C118" s="11" t="s">
        <v>82</v>
      </c>
      <c r="D118" s="19">
        <f>H3</f>
        <v>6.45</v>
      </c>
      <c r="E118" s="256"/>
      <c r="F118" s="10" t="s">
        <v>11</v>
      </c>
      <c r="G118" s="11" t="s">
        <v>82</v>
      </c>
      <c r="H118" s="19">
        <f>H3</f>
        <v>6.45</v>
      </c>
    </row>
    <row r="119" spans="1:8">
      <c r="A119" s="275"/>
      <c r="B119" s="10" t="s">
        <v>28</v>
      </c>
      <c r="C119" s="11" t="s">
        <v>83</v>
      </c>
      <c r="D119" s="13" t="s">
        <v>29</v>
      </c>
      <c r="E119" s="256"/>
      <c r="F119" s="10" t="s">
        <v>28</v>
      </c>
      <c r="G119" s="11" t="s">
        <v>83</v>
      </c>
      <c r="H119" s="13" t="s">
        <v>29</v>
      </c>
    </row>
    <row r="120" spans="1:8">
      <c r="A120" s="275"/>
      <c r="B120" s="10" t="s">
        <v>19</v>
      </c>
      <c r="C120" s="11" t="s">
        <v>85</v>
      </c>
      <c r="D120" s="15">
        <f>D116/D118</f>
        <v>1.2403100775193798</v>
      </c>
      <c r="E120" s="256"/>
      <c r="F120" s="10" t="s">
        <v>19</v>
      </c>
      <c r="G120" s="11" t="s">
        <v>70</v>
      </c>
      <c r="H120" s="15">
        <f>H116/H118</f>
        <v>2.1705426356589146</v>
      </c>
    </row>
    <row r="121" spans="1:8">
      <c r="A121" s="275"/>
      <c r="B121" s="23" t="s">
        <v>22</v>
      </c>
      <c r="C121" s="7" t="s">
        <v>57</v>
      </c>
      <c r="D121" s="15"/>
      <c r="E121" s="256"/>
      <c r="F121" s="23" t="s">
        <v>22</v>
      </c>
      <c r="G121" s="89" t="s">
        <v>57</v>
      </c>
      <c r="H121" s="15"/>
    </row>
    <row r="122" spans="1:8">
      <c r="A122" s="275"/>
      <c r="B122" s="18" t="s">
        <v>24</v>
      </c>
      <c r="C122" s="103"/>
      <c r="D122" s="19">
        <f>C122*D120</f>
        <v>0</v>
      </c>
      <c r="E122" s="256"/>
      <c r="F122" s="18" t="s">
        <v>24</v>
      </c>
      <c r="G122" s="103"/>
      <c r="H122" s="19">
        <f>G122*H120</f>
        <v>0</v>
      </c>
    </row>
    <row r="123" spans="1:8" ht="16" thickBot="1">
      <c r="A123" s="276"/>
      <c r="B123" s="108" t="s">
        <v>303</v>
      </c>
      <c r="C123" s="102">
        <f>C122</f>
        <v>0</v>
      </c>
      <c r="D123" s="22">
        <f>D122</f>
        <v>0</v>
      </c>
      <c r="E123" s="257"/>
      <c r="F123" s="108" t="s">
        <v>303</v>
      </c>
      <c r="G123" s="102">
        <f>G122</f>
        <v>0</v>
      </c>
      <c r="H123" s="22">
        <f>H122</f>
        <v>0</v>
      </c>
    </row>
    <row r="124" spans="1:8" ht="15.75" customHeight="1" thickBot="1">
      <c r="A124" s="258" t="s">
        <v>505</v>
      </c>
      <c r="B124" s="259"/>
      <c r="C124" s="259"/>
      <c r="D124" s="259"/>
      <c r="E124" s="259"/>
      <c r="F124" s="259"/>
      <c r="G124" s="259"/>
      <c r="H124" s="259"/>
    </row>
    <row r="125" spans="1:8">
      <c r="A125" s="299"/>
      <c r="B125" s="44" t="s">
        <v>73</v>
      </c>
      <c r="C125" s="3"/>
      <c r="D125" s="4" t="s">
        <v>2</v>
      </c>
      <c r="E125" s="299"/>
      <c r="F125" s="44" t="s">
        <v>73</v>
      </c>
      <c r="G125" s="3"/>
      <c r="H125" s="5" t="s">
        <v>2</v>
      </c>
    </row>
    <row r="126" spans="1:8" ht="22">
      <c r="A126" s="300"/>
      <c r="B126" s="6" t="s">
        <v>86</v>
      </c>
      <c r="C126" s="7" t="s">
        <v>58</v>
      </c>
      <c r="D126" s="37">
        <v>15</v>
      </c>
      <c r="E126" s="300"/>
      <c r="F126" s="6" t="s">
        <v>86</v>
      </c>
      <c r="G126" s="89" t="s">
        <v>58</v>
      </c>
      <c r="H126" s="19">
        <v>14</v>
      </c>
    </row>
    <row r="127" spans="1:8" ht="22">
      <c r="A127" s="300"/>
      <c r="B127" s="10" t="s">
        <v>88</v>
      </c>
      <c r="C127" s="11" t="s">
        <v>61</v>
      </c>
      <c r="D127" s="12" t="s">
        <v>9</v>
      </c>
      <c r="E127" s="300"/>
      <c r="F127" s="10" t="s">
        <v>88</v>
      </c>
      <c r="G127" s="11" t="s">
        <v>61</v>
      </c>
      <c r="H127" s="13" t="s">
        <v>9</v>
      </c>
    </row>
    <row r="128" spans="1:8">
      <c r="A128" s="300"/>
      <c r="B128" s="10" t="s">
        <v>11</v>
      </c>
      <c r="C128" s="11" t="s">
        <v>90</v>
      </c>
      <c r="D128" s="37">
        <f>H3</f>
        <v>6.45</v>
      </c>
      <c r="E128" s="300"/>
      <c r="F128" s="10" t="s">
        <v>11</v>
      </c>
      <c r="G128" s="11" t="s">
        <v>90</v>
      </c>
      <c r="H128" s="19">
        <f>H3</f>
        <v>6.45</v>
      </c>
    </row>
    <row r="129" spans="1:8">
      <c r="A129" s="300"/>
      <c r="B129" s="10" t="s">
        <v>28</v>
      </c>
      <c r="C129" s="11" t="s">
        <v>92</v>
      </c>
      <c r="D129" s="12" t="s">
        <v>29</v>
      </c>
      <c r="E129" s="300"/>
      <c r="F129" s="10" t="s">
        <v>28</v>
      </c>
      <c r="G129" s="11" t="s">
        <v>92</v>
      </c>
      <c r="H129" s="13" t="s">
        <v>29</v>
      </c>
    </row>
    <row r="130" spans="1:8">
      <c r="A130" s="300"/>
      <c r="B130" s="10" t="s">
        <v>19</v>
      </c>
      <c r="C130" s="11" t="s">
        <v>93</v>
      </c>
      <c r="D130" s="14">
        <f>D126/D128</f>
        <v>2.3255813953488373</v>
      </c>
      <c r="E130" s="300"/>
      <c r="F130" s="10" t="s">
        <v>19</v>
      </c>
      <c r="G130" s="11" t="s">
        <v>93</v>
      </c>
      <c r="H130" s="15">
        <f>H126/H128</f>
        <v>2.1705426356589146</v>
      </c>
    </row>
    <row r="131" spans="1:8">
      <c r="A131" s="300"/>
      <c r="B131" s="23" t="s">
        <v>95</v>
      </c>
      <c r="C131" s="7" t="s">
        <v>57</v>
      </c>
      <c r="D131" s="14"/>
      <c r="E131" s="300"/>
      <c r="F131" s="23" t="s">
        <v>95</v>
      </c>
      <c r="G131" s="89" t="s">
        <v>57</v>
      </c>
      <c r="H131" s="15"/>
    </row>
    <row r="132" spans="1:8">
      <c r="A132" s="300"/>
      <c r="B132" s="18" t="s">
        <v>24</v>
      </c>
      <c r="C132" s="103"/>
      <c r="D132" s="37">
        <f>C132*D130</f>
        <v>0</v>
      </c>
      <c r="E132" s="300"/>
      <c r="F132" s="18" t="s">
        <v>24</v>
      </c>
      <c r="G132" s="103"/>
      <c r="H132" s="19">
        <f>G132*H130</f>
        <v>0</v>
      </c>
    </row>
    <row r="133" spans="1:8" ht="16" thickBot="1">
      <c r="A133" s="301"/>
      <c r="B133" s="108" t="s">
        <v>303</v>
      </c>
      <c r="C133" s="102">
        <f>C132</f>
        <v>0</v>
      </c>
      <c r="D133" s="20">
        <f>D132</f>
        <v>0</v>
      </c>
      <c r="E133" s="301"/>
      <c r="F133" s="108" t="s">
        <v>303</v>
      </c>
      <c r="G133" s="102">
        <f>G132</f>
        <v>0</v>
      </c>
      <c r="H133" s="22">
        <f>H132</f>
        <v>0</v>
      </c>
    </row>
    <row r="134" spans="1:8" ht="15" thickBot="1">
      <c r="A134" s="258" t="s">
        <v>505</v>
      </c>
      <c r="B134" s="259"/>
      <c r="C134" s="259"/>
      <c r="D134" s="259"/>
      <c r="E134" s="259"/>
      <c r="F134" s="259"/>
      <c r="G134" s="259"/>
      <c r="H134" s="259"/>
    </row>
    <row r="135" spans="1:8">
      <c r="A135" s="255"/>
      <c r="B135" s="44" t="s">
        <v>0</v>
      </c>
      <c r="C135" s="3"/>
      <c r="D135" s="5" t="s">
        <v>2</v>
      </c>
      <c r="E135" s="255"/>
      <c r="F135" s="44" t="s">
        <v>0</v>
      </c>
      <c r="G135" s="3"/>
      <c r="H135" s="5" t="s">
        <v>2</v>
      </c>
    </row>
    <row r="136" spans="1:8" ht="22">
      <c r="A136" s="256"/>
      <c r="B136" s="6" t="s">
        <v>87</v>
      </c>
      <c r="C136" s="89" t="s">
        <v>58</v>
      </c>
      <c r="D136" s="19">
        <v>6.7</v>
      </c>
      <c r="E136" s="256"/>
      <c r="F136" s="6" t="s">
        <v>87</v>
      </c>
      <c r="G136" s="89" t="s">
        <v>58</v>
      </c>
      <c r="H136" s="19">
        <v>5.2</v>
      </c>
    </row>
    <row r="137" spans="1:8" ht="33">
      <c r="A137" s="256"/>
      <c r="B137" s="10" t="s">
        <v>89</v>
      </c>
      <c r="C137" s="32"/>
      <c r="D137" s="13" t="s">
        <v>9</v>
      </c>
      <c r="E137" s="256"/>
      <c r="F137" s="10" t="s">
        <v>89</v>
      </c>
      <c r="G137" s="32"/>
      <c r="H137" s="13" t="s">
        <v>9</v>
      </c>
    </row>
    <row r="138" spans="1:8" ht="22">
      <c r="A138" s="256"/>
      <c r="B138" s="10" t="s">
        <v>11</v>
      </c>
      <c r="C138" s="11" t="s">
        <v>91</v>
      </c>
      <c r="D138" s="19">
        <f>H3</f>
        <v>6.45</v>
      </c>
      <c r="E138" s="256"/>
      <c r="F138" s="10" t="s">
        <v>11</v>
      </c>
      <c r="G138" s="11" t="s">
        <v>91</v>
      </c>
      <c r="H138" s="19">
        <f>H3</f>
        <v>6.45</v>
      </c>
    </row>
    <row r="139" spans="1:8">
      <c r="A139" s="256"/>
      <c r="B139" s="10" t="s">
        <v>28</v>
      </c>
      <c r="C139" s="11" t="s">
        <v>84</v>
      </c>
      <c r="D139" s="13" t="s">
        <v>29</v>
      </c>
      <c r="E139" s="256"/>
      <c r="F139" s="10" t="s">
        <v>28</v>
      </c>
      <c r="G139" s="11" t="s">
        <v>84</v>
      </c>
      <c r="H139" s="13" t="s">
        <v>29</v>
      </c>
    </row>
    <row r="140" spans="1:8">
      <c r="A140" s="256"/>
      <c r="B140" s="10" t="s">
        <v>19</v>
      </c>
      <c r="C140" s="11" t="s">
        <v>94</v>
      </c>
      <c r="D140" s="15">
        <f>D136/D138</f>
        <v>1.0387596899224807</v>
      </c>
      <c r="E140" s="256"/>
      <c r="F140" s="10" t="s">
        <v>19</v>
      </c>
      <c r="G140" s="11" t="s">
        <v>94</v>
      </c>
      <c r="H140" s="15">
        <f>H136/H138</f>
        <v>0.80620155038759689</v>
      </c>
    </row>
    <row r="141" spans="1:8">
      <c r="A141" s="256"/>
      <c r="B141" s="23" t="s">
        <v>22</v>
      </c>
      <c r="C141" s="89" t="s">
        <v>44</v>
      </c>
      <c r="D141" s="15"/>
      <c r="E141" s="256"/>
      <c r="F141" s="23" t="s">
        <v>22</v>
      </c>
      <c r="G141" s="89" t="s">
        <v>44</v>
      </c>
      <c r="H141" s="15"/>
    </row>
    <row r="142" spans="1:8">
      <c r="A142" s="256"/>
      <c r="B142" s="18" t="s">
        <v>24</v>
      </c>
      <c r="C142" s="103"/>
      <c r="D142" s="19">
        <f>C142*D140</f>
        <v>0</v>
      </c>
      <c r="E142" s="256"/>
      <c r="F142" s="18" t="s">
        <v>24</v>
      </c>
      <c r="G142" s="103"/>
      <c r="H142" s="19">
        <f>G142*H140</f>
        <v>0</v>
      </c>
    </row>
    <row r="143" spans="1:8" ht="16" thickBot="1">
      <c r="A143" s="257"/>
      <c r="B143" s="108" t="s">
        <v>303</v>
      </c>
      <c r="C143" s="102">
        <f>C142</f>
        <v>0</v>
      </c>
      <c r="D143" s="22">
        <f>D142</f>
        <v>0</v>
      </c>
      <c r="E143" s="257"/>
      <c r="F143" s="108" t="s">
        <v>303</v>
      </c>
      <c r="G143" s="102">
        <f>G142</f>
        <v>0</v>
      </c>
      <c r="H143" s="22">
        <f>H142</f>
        <v>0</v>
      </c>
    </row>
    <row r="144" spans="1:8" ht="15.75" customHeight="1" thickBot="1">
      <c r="A144" s="258" t="s">
        <v>505</v>
      </c>
      <c r="B144" s="259"/>
      <c r="C144" s="259"/>
      <c r="D144" s="259"/>
      <c r="E144" s="259"/>
      <c r="F144" s="259"/>
      <c r="G144" s="259"/>
      <c r="H144" s="259"/>
    </row>
    <row r="145" spans="1:8">
      <c r="A145" s="255"/>
      <c r="B145" s="44" t="s">
        <v>73</v>
      </c>
      <c r="C145" s="3"/>
      <c r="D145" s="4" t="s">
        <v>2</v>
      </c>
      <c r="E145" s="255"/>
      <c r="F145" s="44" t="s">
        <v>73</v>
      </c>
      <c r="G145" s="3"/>
      <c r="H145" s="5" t="s">
        <v>2</v>
      </c>
    </row>
    <row r="146" spans="1:8" ht="22">
      <c r="A146" s="256"/>
      <c r="B146" s="6" t="s">
        <v>96</v>
      </c>
      <c r="C146" s="7" t="s">
        <v>58</v>
      </c>
      <c r="D146" s="37">
        <v>12</v>
      </c>
      <c r="E146" s="256"/>
      <c r="F146" s="6" t="s">
        <v>96</v>
      </c>
      <c r="G146" s="89" t="s">
        <v>58</v>
      </c>
      <c r="H146" s="19">
        <v>5</v>
      </c>
    </row>
    <row r="147" spans="1:8" ht="22">
      <c r="A147" s="256"/>
      <c r="B147" s="10" t="s">
        <v>98</v>
      </c>
      <c r="C147" s="11" t="s">
        <v>61</v>
      </c>
      <c r="D147" s="12" t="s">
        <v>9</v>
      </c>
      <c r="E147" s="256"/>
      <c r="F147" s="10" t="s">
        <v>98</v>
      </c>
      <c r="G147" s="11" t="s">
        <v>61</v>
      </c>
      <c r="H147" s="13" t="s">
        <v>9</v>
      </c>
    </row>
    <row r="148" spans="1:8">
      <c r="A148" s="256"/>
      <c r="B148" s="10" t="s">
        <v>11</v>
      </c>
      <c r="C148" s="11" t="s">
        <v>100</v>
      </c>
      <c r="D148" s="37">
        <f>H3</f>
        <v>6.45</v>
      </c>
      <c r="E148" s="256"/>
      <c r="F148" s="10" t="s">
        <v>11</v>
      </c>
      <c r="G148" s="11" t="s">
        <v>100</v>
      </c>
      <c r="H148" s="19">
        <f>H3</f>
        <v>6.45</v>
      </c>
    </row>
    <row r="149" spans="1:8">
      <c r="A149" s="256"/>
      <c r="B149" s="10" t="s">
        <v>28</v>
      </c>
      <c r="C149" s="11" t="s">
        <v>101</v>
      </c>
      <c r="D149" s="12" t="s">
        <v>29</v>
      </c>
      <c r="E149" s="256"/>
      <c r="F149" s="10" t="s">
        <v>28</v>
      </c>
      <c r="G149" s="11" t="s">
        <v>101</v>
      </c>
      <c r="H149" s="13" t="s">
        <v>29</v>
      </c>
    </row>
    <row r="150" spans="1:8">
      <c r="A150" s="256"/>
      <c r="B150" s="10" t="s">
        <v>19</v>
      </c>
      <c r="C150" s="11" t="s">
        <v>79</v>
      </c>
      <c r="D150" s="14">
        <f>D146/D148</f>
        <v>1.8604651162790697</v>
      </c>
      <c r="E150" s="256"/>
      <c r="F150" s="10" t="s">
        <v>19</v>
      </c>
      <c r="G150" s="11" t="s">
        <v>79</v>
      </c>
      <c r="H150" s="15">
        <f>H146/H148</f>
        <v>0.77519379844961234</v>
      </c>
    </row>
    <row r="151" spans="1:8">
      <c r="A151" s="256"/>
      <c r="B151" s="23" t="s">
        <v>72</v>
      </c>
      <c r="C151" s="7" t="s">
        <v>57</v>
      </c>
      <c r="D151" s="14"/>
      <c r="E151" s="256"/>
      <c r="F151" s="23" t="s">
        <v>72</v>
      </c>
      <c r="G151" s="89" t="s">
        <v>57</v>
      </c>
      <c r="H151" s="15"/>
    </row>
    <row r="152" spans="1:8">
      <c r="A152" s="256"/>
      <c r="B152" s="18" t="s">
        <v>24</v>
      </c>
      <c r="C152" s="103"/>
      <c r="D152" s="37">
        <f>C152*D150</f>
        <v>0</v>
      </c>
      <c r="E152" s="256"/>
      <c r="F152" s="18" t="s">
        <v>24</v>
      </c>
      <c r="G152" s="103"/>
      <c r="H152" s="19">
        <f>G152*H150</f>
        <v>0</v>
      </c>
    </row>
    <row r="153" spans="1:8" ht="16" thickBot="1">
      <c r="A153" s="257"/>
      <c r="B153" s="108" t="s">
        <v>303</v>
      </c>
      <c r="C153" s="102">
        <f>C152</f>
        <v>0</v>
      </c>
      <c r="D153" s="20">
        <f>D152</f>
        <v>0</v>
      </c>
      <c r="E153" s="257"/>
      <c r="F153" s="108" t="s">
        <v>303</v>
      </c>
      <c r="G153" s="102">
        <f>G152</f>
        <v>0</v>
      </c>
      <c r="H153" s="22">
        <f>H152</f>
        <v>0</v>
      </c>
    </row>
    <row r="154" spans="1:8" ht="15.75" customHeight="1" thickBot="1">
      <c r="A154" s="258" t="s">
        <v>505</v>
      </c>
      <c r="B154" s="259"/>
      <c r="C154" s="259"/>
      <c r="D154" s="259"/>
      <c r="E154" s="259"/>
      <c r="F154" s="259"/>
      <c r="G154" s="259"/>
      <c r="H154" s="259"/>
    </row>
    <row r="155" spans="1:8">
      <c r="A155" s="255"/>
      <c r="B155" s="44" t="s">
        <v>0</v>
      </c>
      <c r="C155" s="3"/>
      <c r="D155" s="5" t="s">
        <v>2</v>
      </c>
      <c r="E155" s="255"/>
      <c r="F155" s="44" t="s">
        <v>0</v>
      </c>
      <c r="G155" s="3"/>
      <c r="H155" s="5" t="s">
        <v>2</v>
      </c>
    </row>
    <row r="156" spans="1:8" ht="22">
      <c r="A156" s="256"/>
      <c r="B156" s="6" t="s">
        <v>97</v>
      </c>
      <c r="C156" s="89" t="s">
        <v>58</v>
      </c>
      <c r="D156" s="106">
        <v>12</v>
      </c>
      <c r="E156" s="256"/>
      <c r="F156" s="6" t="s">
        <v>308</v>
      </c>
      <c r="G156" s="89"/>
      <c r="H156" s="106">
        <v>0.8</v>
      </c>
    </row>
    <row r="157" spans="1:8" ht="33">
      <c r="A157" s="256"/>
      <c r="B157" s="10" t="s">
        <v>89</v>
      </c>
      <c r="C157" s="11" t="s">
        <v>99</v>
      </c>
      <c r="D157" s="13" t="s">
        <v>9</v>
      </c>
      <c r="E157" s="256"/>
      <c r="F157" s="10" t="s">
        <v>309</v>
      </c>
      <c r="G157" s="11"/>
      <c r="H157" s="13" t="s">
        <v>9</v>
      </c>
    </row>
    <row r="158" spans="1:8">
      <c r="A158" s="256"/>
      <c r="B158" s="10" t="s">
        <v>11</v>
      </c>
      <c r="C158" s="11" t="s">
        <v>100</v>
      </c>
      <c r="D158" s="19">
        <f>H3</f>
        <v>6.45</v>
      </c>
      <c r="E158" s="256"/>
      <c r="F158" s="10" t="s">
        <v>11</v>
      </c>
      <c r="G158" s="11"/>
      <c r="H158" s="19">
        <f>H3</f>
        <v>6.45</v>
      </c>
    </row>
    <row r="159" spans="1:8">
      <c r="A159" s="256"/>
      <c r="B159" s="10" t="s">
        <v>28</v>
      </c>
      <c r="C159" s="11" t="s">
        <v>101</v>
      </c>
      <c r="D159" s="13" t="s">
        <v>29</v>
      </c>
      <c r="E159" s="256"/>
      <c r="F159" s="10" t="s">
        <v>28</v>
      </c>
      <c r="G159" s="11"/>
      <c r="H159" s="13" t="s">
        <v>29</v>
      </c>
    </row>
    <row r="160" spans="1:8">
      <c r="A160" s="256"/>
      <c r="B160" s="10" t="s">
        <v>19</v>
      </c>
      <c r="C160" s="11" t="s">
        <v>85</v>
      </c>
      <c r="D160" s="15">
        <f>D156/D158</f>
        <v>1.8604651162790697</v>
      </c>
      <c r="E160" s="256"/>
      <c r="F160" s="10" t="s">
        <v>19</v>
      </c>
      <c r="G160" s="11"/>
      <c r="H160" s="15">
        <f>H156/H158</f>
        <v>0.12403100775193798</v>
      </c>
    </row>
    <row r="161" spans="1:8">
      <c r="A161" s="256"/>
      <c r="B161" s="23" t="s">
        <v>22</v>
      </c>
      <c r="C161" s="89" t="s">
        <v>57</v>
      </c>
      <c r="D161" s="15"/>
      <c r="E161" s="256"/>
      <c r="F161" s="23" t="s">
        <v>22</v>
      </c>
      <c r="G161" s="89"/>
      <c r="H161" s="15"/>
    </row>
    <row r="162" spans="1:8">
      <c r="A162" s="256"/>
      <c r="B162" s="18" t="s">
        <v>24</v>
      </c>
      <c r="C162" s="103"/>
      <c r="D162" s="19">
        <f>C162*D160</f>
        <v>0</v>
      </c>
      <c r="E162" s="256"/>
      <c r="F162" s="18" t="s">
        <v>24</v>
      </c>
      <c r="G162" s="103"/>
      <c r="H162" s="19">
        <f>G162*H160</f>
        <v>0</v>
      </c>
    </row>
    <row r="163" spans="1:8" ht="16" thickBot="1">
      <c r="A163" s="257"/>
      <c r="B163" s="108" t="s">
        <v>303</v>
      </c>
      <c r="C163" s="102">
        <f>C162</f>
        <v>0</v>
      </c>
      <c r="D163" s="22">
        <f>D162</f>
        <v>0</v>
      </c>
      <c r="E163" s="257"/>
      <c r="F163" s="108" t="s">
        <v>303</v>
      </c>
      <c r="G163" s="102">
        <f>G162</f>
        <v>0</v>
      </c>
      <c r="H163" s="22">
        <f>H162</f>
        <v>0</v>
      </c>
    </row>
    <row r="164" spans="1:8" ht="15.75" customHeight="1" thickBot="1">
      <c r="A164" s="258" t="s">
        <v>505</v>
      </c>
      <c r="B164" s="259"/>
      <c r="C164" s="259"/>
      <c r="D164" s="259"/>
      <c r="E164" s="259"/>
      <c r="F164" s="259"/>
      <c r="G164" s="259"/>
      <c r="H164" s="259"/>
    </row>
    <row r="165" spans="1:8">
      <c r="A165" s="255"/>
      <c r="B165" s="44" t="s">
        <v>73</v>
      </c>
      <c r="C165" s="3"/>
      <c r="D165" s="4" t="s">
        <v>2</v>
      </c>
      <c r="E165" s="255"/>
      <c r="F165" s="44" t="s">
        <v>0</v>
      </c>
      <c r="G165" s="3"/>
      <c r="H165" s="5" t="s">
        <v>2</v>
      </c>
    </row>
    <row r="166" spans="1:8" ht="22">
      <c r="A166" s="256"/>
      <c r="B166" s="6" t="s">
        <v>102</v>
      </c>
      <c r="C166" s="7" t="s">
        <v>58</v>
      </c>
      <c r="D166" s="37">
        <v>12</v>
      </c>
      <c r="E166" s="256"/>
      <c r="F166" s="6" t="s">
        <v>103</v>
      </c>
      <c r="G166" s="7" t="s">
        <v>104</v>
      </c>
      <c r="H166" s="19">
        <v>13</v>
      </c>
    </row>
    <row r="167" spans="1:8" ht="22">
      <c r="A167" s="256"/>
      <c r="B167" s="10"/>
      <c r="C167" s="11" t="s">
        <v>61</v>
      </c>
      <c r="D167" s="12" t="s">
        <v>9</v>
      </c>
      <c r="E167" s="256"/>
      <c r="F167" s="10"/>
      <c r="G167" s="11" t="s">
        <v>61</v>
      </c>
      <c r="H167" s="13" t="s">
        <v>9</v>
      </c>
    </row>
    <row r="168" spans="1:8">
      <c r="A168" s="256"/>
      <c r="B168" s="10" t="s">
        <v>11</v>
      </c>
      <c r="C168" s="11" t="s">
        <v>105</v>
      </c>
      <c r="D168" s="37">
        <f>H3</f>
        <v>6.45</v>
      </c>
      <c r="E168" s="256"/>
      <c r="F168" s="10" t="s">
        <v>11</v>
      </c>
      <c r="G168" s="11" t="s">
        <v>106</v>
      </c>
      <c r="H168" s="19">
        <f>H3</f>
        <v>6.45</v>
      </c>
    </row>
    <row r="169" spans="1:8">
      <c r="A169" s="256"/>
      <c r="B169" s="10" t="s">
        <v>28</v>
      </c>
      <c r="C169" s="11" t="s">
        <v>107</v>
      </c>
      <c r="D169" s="12" t="s">
        <v>29</v>
      </c>
      <c r="E169" s="256"/>
      <c r="F169" s="10" t="s">
        <v>28</v>
      </c>
      <c r="G169" s="11" t="s">
        <v>108</v>
      </c>
      <c r="H169" s="13" t="s">
        <v>29</v>
      </c>
    </row>
    <row r="170" spans="1:8">
      <c r="A170" s="256"/>
      <c r="B170" s="10" t="s">
        <v>19</v>
      </c>
      <c r="C170" s="11" t="s">
        <v>109</v>
      </c>
      <c r="D170" s="14">
        <f>D166/D168</f>
        <v>1.8604651162790697</v>
      </c>
      <c r="E170" s="256"/>
      <c r="F170" s="10" t="s">
        <v>19</v>
      </c>
      <c r="G170" s="11" t="s">
        <v>110</v>
      </c>
      <c r="H170" s="15">
        <f>H166/H168</f>
        <v>2.0155038759689923</v>
      </c>
    </row>
    <row r="171" spans="1:8">
      <c r="A171" s="256"/>
      <c r="B171" s="23" t="s">
        <v>22</v>
      </c>
      <c r="C171" s="29" t="s">
        <v>43</v>
      </c>
      <c r="D171" s="14"/>
      <c r="E171" s="256"/>
      <c r="F171" s="23" t="s">
        <v>22</v>
      </c>
      <c r="G171" s="29" t="s">
        <v>43</v>
      </c>
      <c r="H171" s="15"/>
    </row>
    <row r="172" spans="1:8">
      <c r="A172" s="256"/>
      <c r="B172" s="18" t="s">
        <v>24</v>
      </c>
      <c r="C172" s="103"/>
      <c r="D172" s="37">
        <f>C172*D170</f>
        <v>0</v>
      </c>
      <c r="E172" s="256"/>
      <c r="F172" s="18" t="s">
        <v>24</v>
      </c>
      <c r="G172" s="103"/>
      <c r="H172" s="19">
        <f>G172*H170</f>
        <v>0</v>
      </c>
    </row>
    <row r="173" spans="1:8" ht="16" thickBot="1">
      <c r="A173" s="257"/>
      <c r="B173" s="108" t="s">
        <v>303</v>
      </c>
      <c r="C173" s="102">
        <f>C172</f>
        <v>0</v>
      </c>
      <c r="D173" s="20">
        <f>D172</f>
        <v>0</v>
      </c>
      <c r="E173" s="257"/>
      <c r="F173" s="108" t="s">
        <v>303</v>
      </c>
      <c r="G173" s="102">
        <f>G172</f>
        <v>0</v>
      </c>
      <c r="H173" s="22">
        <f>H172</f>
        <v>0</v>
      </c>
    </row>
    <row r="174" spans="1:8" ht="15.75" customHeight="1" thickBot="1">
      <c r="A174" s="258" t="s">
        <v>505</v>
      </c>
      <c r="B174" s="259"/>
      <c r="C174" s="259"/>
      <c r="D174" s="259"/>
      <c r="E174" s="259"/>
      <c r="F174" s="259"/>
      <c r="G174" s="259"/>
      <c r="H174" s="259"/>
    </row>
    <row r="175" spans="1:8">
      <c r="A175" s="255"/>
      <c r="B175" s="44" t="s">
        <v>0</v>
      </c>
      <c r="C175" s="3"/>
      <c r="D175" s="5" t="s">
        <v>2</v>
      </c>
      <c r="E175" s="255"/>
      <c r="F175" s="44" t="s">
        <v>0</v>
      </c>
      <c r="G175" s="3"/>
      <c r="H175" s="5" t="s">
        <v>2</v>
      </c>
    </row>
    <row r="176" spans="1:8">
      <c r="A176" s="256"/>
      <c r="B176" s="6" t="s">
        <v>113</v>
      </c>
      <c r="C176" s="16" t="s">
        <v>58</v>
      </c>
      <c r="D176" s="19">
        <v>25</v>
      </c>
      <c r="E176" s="256"/>
      <c r="F176" s="6" t="s">
        <v>113</v>
      </c>
      <c r="G176" s="16" t="s">
        <v>58</v>
      </c>
      <c r="H176" s="19">
        <v>18</v>
      </c>
    </row>
    <row r="177" spans="1:8" ht="33">
      <c r="A177" s="256"/>
      <c r="B177" s="10"/>
      <c r="C177" s="32" t="s">
        <v>61</v>
      </c>
      <c r="D177" s="13" t="s">
        <v>9</v>
      </c>
      <c r="E177" s="256"/>
      <c r="F177" s="10"/>
      <c r="G177" s="32" t="s">
        <v>61</v>
      </c>
      <c r="H177" s="13" t="s">
        <v>9</v>
      </c>
    </row>
    <row r="178" spans="1:8">
      <c r="A178" s="256"/>
      <c r="B178" s="10" t="s">
        <v>11</v>
      </c>
      <c r="C178" s="11" t="s">
        <v>115</v>
      </c>
      <c r="D178" s="19">
        <f>H3</f>
        <v>6.45</v>
      </c>
      <c r="E178" s="256"/>
      <c r="F178" s="10" t="s">
        <v>11</v>
      </c>
      <c r="G178" s="11" t="s">
        <v>115</v>
      </c>
      <c r="H178" s="19">
        <f>H3</f>
        <v>6.45</v>
      </c>
    </row>
    <row r="179" spans="1:8">
      <c r="A179" s="256"/>
      <c r="B179" s="10" t="s">
        <v>28</v>
      </c>
      <c r="C179" s="11" t="s">
        <v>101</v>
      </c>
      <c r="D179" s="13" t="s">
        <v>29</v>
      </c>
      <c r="E179" s="256"/>
      <c r="F179" s="10" t="s">
        <v>28</v>
      </c>
      <c r="G179" s="11" t="s">
        <v>101</v>
      </c>
      <c r="H179" s="13" t="s">
        <v>29</v>
      </c>
    </row>
    <row r="180" spans="1:8">
      <c r="A180" s="256"/>
      <c r="B180" s="10" t="s">
        <v>19</v>
      </c>
      <c r="C180" s="11" t="s">
        <v>93</v>
      </c>
      <c r="D180" s="15">
        <f>D176/D178</f>
        <v>3.8759689922480618</v>
      </c>
      <c r="E180" s="256"/>
      <c r="F180" s="10" t="s">
        <v>19</v>
      </c>
      <c r="G180" s="11" t="s">
        <v>93</v>
      </c>
      <c r="H180" s="15">
        <f>H176/H178</f>
        <v>2.7906976744186047</v>
      </c>
    </row>
    <row r="181" spans="1:8">
      <c r="A181" s="256"/>
      <c r="B181" s="23" t="s">
        <v>116</v>
      </c>
      <c r="C181" s="16" t="s">
        <v>117</v>
      </c>
      <c r="D181" s="15"/>
      <c r="E181" s="256"/>
      <c r="F181" s="23" t="s">
        <v>116</v>
      </c>
      <c r="G181" s="16" t="s">
        <v>117</v>
      </c>
      <c r="H181" s="15"/>
    </row>
    <row r="182" spans="1:8">
      <c r="A182" s="256"/>
      <c r="B182" s="18" t="s">
        <v>24</v>
      </c>
      <c r="C182" s="103"/>
      <c r="D182" s="19">
        <f>C182*D180</f>
        <v>0</v>
      </c>
      <c r="E182" s="256"/>
      <c r="F182" s="18" t="s">
        <v>24</v>
      </c>
      <c r="G182" s="103"/>
      <c r="H182" s="19">
        <f>G182*H180</f>
        <v>0</v>
      </c>
    </row>
    <row r="183" spans="1:8" ht="16" thickBot="1">
      <c r="A183" s="257"/>
      <c r="B183" s="108" t="s">
        <v>303</v>
      </c>
      <c r="C183" s="102">
        <f>C182</f>
        <v>0</v>
      </c>
      <c r="D183" s="22">
        <f>D182</f>
        <v>0</v>
      </c>
      <c r="E183" s="257"/>
      <c r="F183" s="108" t="s">
        <v>303</v>
      </c>
      <c r="G183" s="102">
        <f>G182</f>
        <v>0</v>
      </c>
      <c r="H183" s="22">
        <f>H182</f>
        <v>0</v>
      </c>
    </row>
    <row r="184" spans="1:8" ht="15.75" customHeight="1" thickBot="1">
      <c r="A184" s="258" t="s">
        <v>505</v>
      </c>
      <c r="B184" s="259"/>
      <c r="C184" s="259"/>
      <c r="D184" s="259"/>
      <c r="E184" s="259"/>
      <c r="F184" s="259"/>
      <c r="G184" s="259"/>
      <c r="H184" s="259"/>
    </row>
    <row r="185" spans="1:8">
      <c r="A185" s="255"/>
      <c r="B185" s="44" t="s">
        <v>0</v>
      </c>
      <c r="C185" s="3"/>
      <c r="D185" s="5" t="s">
        <v>2</v>
      </c>
      <c r="E185" s="260"/>
      <c r="F185" s="44" t="s">
        <v>0</v>
      </c>
      <c r="G185" s="3"/>
      <c r="H185" s="5" t="s">
        <v>2</v>
      </c>
    </row>
    <row r="186" spans="1:8" ht="22">
      <c r="A186" s="256"/>
      <c r="B186" s="6" t="s">
        <v>120</v>
      </c>
      <c r="C186" s="89" t="s">
        <v>121</v>
      </c>
      <c r="D186" s="19">
        <v>13</v>
      </c>
      <c r="E186" s="261"/>
      <c r="F186" s="6" t="s">
        <v>120</v>
      </c>
      <c r="G186" s="7" t="s">
        <v>121</v>
      </c>
      <c r="H186" s="19">
        <v>10</v>
      </c>
    </row>
    <row r="187" spans="1:8" ht="22">
      <c r="A187" s="256"/>
      <c r="B187" s="10" t="s">
        <v>123</v>
      </c>
      <c r="C187" s="11" t="s">
        <v>61</v>
      </c>
      <c r="D187" s="13" t="s">
        <v>124</v>
      </c>
      <c r="E187" s="261"/>
      <c r="F187" s="10" t="s">
        <v>123</v>
      </c>
      <c r="G187" s="11" t="s">
        <v>61</v>
      </c>
      <c r="H187" s="13" t="s">
        <v>124</v>
      </c>
    </row>
    <row r="188" spans="1:8">
      <c r="A188" s="256"/>
      <c r="B188" s="10" t="s">
        <v>11</v>
      </c>
      <c r="C188" s="11"/>
      <c r="D188" s="19">
        <f>H3</f>
        <v>6.45</v>
      </c>
      <c r="E188" s="261"/>
      <c r="F188" s="10" t="s">
        <v>11</v>
      </c>
      <c r="G188" s="11"/>
      <c r="H188" s="19">
        <f>H3</f>
        <v>6.45</v>
      </c>
    </row>
    <row r="189" spans="1:8">
      <c r="A189" s="256"/>
      <c r="B189" s="10" t="s">
        <v>28</v>
      </c>
      <c r="C189" s="11"/>
      <c r="D189" s="13" t="s">
        <v>29</v>
      </c>
      <c r="E189" s="261"/>
      <c r="F189" s="10" t="s">
        <v>28</v>
      </c>
      <c r="G189" s="11"/>
      <c r="H189" s="13" t="s">
        <v>29</v>
      </c>
    </row>
    <row r="190" spans="1:8">
      <c r="A190" s="256"/>
      <c r="B190" s="10" t="s">
        <v>19</v>
      </c>
      <c r="C190" s="11"/>
      <c r="D190" s="15">
        <f>D186/D188</f>
        <v>2.0155038759689923</v>
      </c>
      <c r="E190" s="261"/>
      <c r="F190" s="10" t="s">
        <v>19</v>
      </c>
      <c r="G190" s="11"/>
      <c r="H190" s="15">
        <f>H186/H188</f>
        <v>1.5503875968992247</v>
      </c>
    </row>
    <row r="191" spans="1:8">
      <c r="A191" s="256"/>
      <c r="B191" s="23" t="s">
        <v>22</v>
      </c>
      <c r="C191" s="89"/>
      <c r="D191" s="15"/>
      <c r="E191" s="261"/>
      <c r="F191" s="23" t="s">
        <v>22</v>
      </c>
      <c r="G191" s="7"/>
      <c r="H191" s="15"/>
    </row>
    <row r="192" spans="1:8">
      <c r="A192" s="256"/>
      <c r="B192" s="18" t="s">
        <v>24</v>
      </c>
      <c r="C192" s="103"/>
      <c r="D192" s="19">
        <f>C192*D190</f>
        <v>0</v>
      </c>
      <c r="E192" s="261"/>
      <c r="F192" s="18" t="s">
        <v>24</v>
      </c>
      <c r="G192" s="103"/>
      <c r="H192" s="19">
        <f>G192*H190</f>
        <v>0</v>
      </c>
    </row>
    <row r="193" spans="1:8" ht="16" thickBot="1">
      <c r="A193" s="257"/>
      <c r="B193" s="108" t="s">
        <v>303</v>
      </c>
      <c r="C193" s="102">
        <f>C192</f>
        <v>0</v>
      </c>
      <c r="D193" s="22">
        <f>D192</f>
        <v>0</v>
      </c>
      <c r="E193" s="262"/>
      <c r="F193" s="108" t="s">
        <v>303</v>
      </c>
      <c r="G193" s="102">
        <f>G192</f>
        <v>0</v>
      </c>
      <c r="H193" s="22">
        <f>H192</f>
        <v>0</v>
      </c>
    </row>
    <row r="194" spans="1:8" ht="15.75" customHeight="1" thickBot="1">
      <c r="A194" s="258" t="s">
        <v>505</v>
      </c>
      <c r="B194" s="259"/>
      <c r="C194" s="259"/>
      <c r="D194" s="259"/>
      <c r="E194" s="259"/>
      <c r="F194" s="259"/>
      <c r="G194" s="259"/>
      <c r="H194" s="259"/>
    </row>
    <row r="195" spans="1:8">
      <c r="A195" s="255"/>
      <c r="B195" s="44" t="s">
        <v>73</v>
      </c>
      <c r="C195" s="3"/>
      <c r="D195" s="4" t="s">
        <v>2</v>
      </c>
      <c r="E195" s="255"/>
      <c r="F195" s="44" t="s">
        <v>73</v>
      </c>
      <c r="G195" s="3"/>
      <c r="H195" s="5" t="s">
        <v>2</v>
      </c>
    </row>
    <row r="196" spans="1:8" ht="22">
      <c r="A196" s="256"/>
      <c r="B196" s="6" t="s">
        <v>118</v>
      </c>
      <c r="C196" s="89" t="s">
        <v>119</v>
      </c>
      <c r="D196" s="37">
        <v>10.5</v>
      </c>
      <c r="E196" s="256"/>
      <c r="F196" s="6" t="s">
        <v>118</v>
      </c>
      <c r="G196" s="89" t="s">
        <v>119</v>
      </c>
      <c r="H196" s="19">
        <v>6</v>
      </c>
    </row>
    <row r="197" spans="1:8" ht="22">
      <c r="A197" s="256"/>
      <c r="B197" s="10" t="s">
        <v>122</v>
      </c>
      <c r="C197" s="11" t="s">
        <v>61</v>
      </c>
      <c r="D197" s="12" t="s">
        <v>9</v>
      </c>
      <c r="E197" s="256"/>
      <c r="F197" s="10" t="s">
        <v>122</v>
      </c>
      <c r="G197" s="11" t="s">
        <v>61</v>
      </c>
      <c r="H197" s="13" t="s">
        <v>9</v>
      </c>
    </row>
    <row r="198" spans="1:8">
      <c r="A198" s="256"/>
      <c r="B198" s="10" t="s">
        <v>11</v>
      </c>
      <c r="C198" s="11" t="s">
        <v>125</v>
      </c>
      <c r="D198" s="37">
        <f>H3</f>
        <v>6.45</v>
      </c>
      <c r="E198" s="256"/>
      <c r="F198" s="10" t="s">
        <v>11</v>
      </c>
      <c r="G198" s="11" t="s">
        <v>125</v>
      </c>
      <c r="H198" s="19">
        <f>H3</f>
        <v>6.45</v>
      </c>
    </row>
    <row r="199" spans="1:8">
      <c r="A199" s="256"/>
      <c r="B199" s="10" t="s">
        <v>28</v>
      </c>
      <c r="C199" s="11" t="s">
        <v>55</v>
      </c>
      <c r="D199" s="12" t="s">
        <v>126</v>
      </c>
      <c r="E199" s="256"/>
      <c r="F199" s="10" t="s">
        <v>28</v>
      </c>
      <c r="G199" s="11" t="s">
        <v>55</v>
      </c>
      <c r="H199" s="13" t="s">
        <v>126</v>
      </c>
    </row>
    <row r="200" spans="1:8">
      <c r="A200" s="256"/>
      <c r="B200" s="10" t="s">
        <v>19</v>
      </c>
      <c r="C200" s="11" t="s">
        <v>127</v>
      </c>
      <c r="D200" s="14">
        <f>D196/D198</f>
        <v>1.6279069767441861</v>
      </c>
      <c r="E200" s="256"/>
      <c r="F200" s="10" t="s">
        <v>19</v>
      </c>
      <c r="G200" s="11" t="s">
        <v>127</v>
      </c>
      <c r="H200" s="15">
        <f>H196/H198</f>
        <v>0.93023255813953487</v>
      </c>
    </row>
    <row r="201" spans="1:8">
      <c r="A201" s="256"/>
      <c r="B201" s="23" t="s">
        <v>22</v>
      </c>
      <c r="C201" s="89" t="s">
        <v>57</v>
      </c>
      <c r="D201" s="14"/>
      <c r="E201" s="256"/>
      <c r="F201" s="23" t="s">
        <v>22</v>
      </c>
      <c r="G201" s="89" t="s">
        <v>57</v>
      </c>
      <c r="H201" s="15"/>
    </row>
    <row r="202" spans="1:8">
      <c r="A202" s="256"/>
      <c r="B202" s="18" t="s">
        <v>24</v>
      </c>
      <c r="C202" s="103"/>
      <c r="D202" s="37">
        <f>C202*D200</f>
        <v>0</v>
      </c>
      <c r="E202" s="256"/>
      <c r="F202" s="18" t="s">
        <v>24</v>
      </c>
      <c r="G202" s="103"/>
      <c r="H202" s="19">
        <f>G202*H200</f>
        <v>0</v>
      </c>
    </row>
    <row r="203" spans="1:8" ht="16" thickBot="1">
      <c r="A203" s="257"/>
      <c r="B203" s="108" t="s">
        <v>303</v>
      </c>
      <c r="C203" s="102">
        <f>C202</f>
        <v>0</v>
      </c>
      <c r="D203" s="20">
        <f>D202</f>
        <v>0</v>
      </c>
      <c r="E203" s="257"/>
      <c r="F203" s="108" t="s">
        <v>303</v>
      </c>
      <c r="G203" s="102">
        <f>G202</f>
        <v>0</v>
      </c>
      <c r="H203" s="22">
        <f>H202</f>
        <v>0</v>
      </c>
    </row>
    <row r="204" spans="1:8" ht="15.75" customHeight="1" thickBot="1">
      <c r="A204" s="258" t="s">
        <v>505</v>
      </c>
      <c r="B204" s="259"/>
      <c r="C204" s="259"/>
      <c r="D204" s="259"/>
      <c r="E204" s="259"/>
      <c r="F204" s="259"/>
      <c r="G204" s="259"/>
      <c r="H204" s="259"/>
    </row>
    <row r="205" spans="1:8">
      <c r="A205" s="299"/>
      <c r="B205" s="30" t="s">
        <v>0</v>
      </c>
      <c r="C205" s="5"/>
      <c r="D205" s="31" t="s">
        <v>2</v>
      </c>
      <c r="E205" s="299"/>
      <c r="F205" s="30" t="s">
        <v>0</v>
      </c>
      <c r="G205" s="5"/>
      <c r="H205" s="31" t="s">
        <v>2</v>
      </c>
    </row>
    <row r="206" spans="1:8" ht="22">
      <c r="A206" s="300"/>
      <c r="B206" s="32" t="s">
        <v>46</v>
      </c>
      <c r="C206" s="13" t="s">
        <v>47</v>
      </c>
      <c r="D206" s="19">
        <v>7</v>
      </c>
      <c r="E206" s="300"/>
      <c r="F206" s="32" t="s">
        <v>46</v>
      </c>
      <c r="G206" s="13" t="s">
        <v>47</v>
      </c>
      <c r="H206" s="19">
        <v>5</v>
      </c>
    </row>
    <row r="207" spans="1:8" ht="22">
      <c r="A207" s="300"/>
      <c r="B207" s="11" t="s">
        <v>50</v>
      </c>
      <c r="C207" s="33" t="s">
        <v>51</v>
      </c>
      <c r="D207" s="13" t="s">
        <v>9</v>
      </c>
      <c r="E207" s="300"/>
      <c r="F207" s="11" t="s">
        <v>50</v>
      </c>
      <c r="G207" s="33" t="s">
        <v>51</v>
      </c>
      <c r="H207" s="13" t="s">
        <v>9</v>
      </c>
    </row>
    <row r="208" spans="1:8">
      <c r="A208" s="300"/>
      <c r="B208" s="11" t="s">
        <v>11</v>
      </c>
      <c r="C208" s="33" t="s">
        <v>54</v>
      </c>
      <c r="D208" s="19">
        <f>H3</f>
        <v>6.45</v>
      </c>
      <c r="E208" s="300"/>
      <c r="F208" s="11" t="s">
        <v>11</v>
      </c>
      <c r="G208" s="33" t="s">
        <v>54</v>
      </c>
      <c r="H208" s="19">
        <f>H3</f>
        <v>6.45</v>
      </c>
    </row>
    <row r="209" spans="1:8">
      <c r="A209" s="300"/>
      <c r="B209" s="11" t="s">
        <v>28</v>
      </c>
      <c r="C209" s="33" t="s">
        <v>55</v>
      </c>
      <c r="D209" s="13" t="s">
        <v>29</v>
      </c>
      <c r="E209" s="300"/>
      <c r="F209" s="11" t="s">
        <v>28</v>
      </c>
      <c r="G209" s="33" t="s">
        <v>55</v>
      </c>
      <c r="H209" s="13" t="s">
        <v>29</v>
      </c>
    </row>
    <row r="210" spans="1:8">
      <c r="A210" s="300"/>
      <c r="B210" s="11" t="s">
        <v>19</v>
      </c>
      <c r="C210" s="33" t="s">
        <v>56</v>
      </c>
      <c r="D210" s="15">
        <f>D206/D208</f>
        <v>1.0852713178294573</v>
      </c>
      <c r="E210" s="300"/>
      <c r="F210" s="11" t="s">
        <v>19</v>
      </c>
      <c r="G210" s="33" t="s">
        <v>56</v>
      </c>
      <c r="H210" s="15">
        <f>H206/H208</f>
        <v>0.77519379844961234</v>
      </c>
    </row>
    <row r="211" spans="1:8">
      <c r="A211" s="300"/>
      <c r="B211" s="26" t="s">
        <v>22</v>
      </c>
      <c r="C211" s="13" t="s">
        <v>57</v>
      </c>
      <c r="D211" s="15"/>
      <c r="E211" s="300"/>
      <c r="F211" s="26" t="s">
        <v>22</v>
      </c>
      <c r="G211" s="13" t="s">
        <v>57</v>
      </c>
      <c r="H211" s="15"/>
    </row>
    <row r="212" spans="1:8">
      <c r="A212" s="300"/>
      <c r="B212" s="34" t="s">
        <v>24</v>
      </c>
      <c r="C212" s="109"/>
      <c r="D212" s="19">
        <f>C212*D210</f>
        <v>0</v>
      </c>
      <c r="E212" s="300"/>
      <c r="F212" s="34" t="s">
        <v>24</v>
      </c>
      <c r="G212" s="109"/>
      <c r="H212" s="19">
        <f>G212*H210</f>
        <v>0</v>
      </c>
    </row>
    <row r="213" spans="1:8" ht="16" thickBot="1">
      <c r="A213" s="301"/>
      <c r="B213" s="108" t="s">
        <v>303</v>
      </c>
      <c r="C213" s="22">
        <f>C212</f>
        <v>0</v>
      </c>
      <c r="D213" s="22">
        <f>D212</f>
        <v>0</v>
      </c>
      <c r="E213" s="301"/>
      <c r="F213" s="108" t="s">
        <v>303</v>
      </c>
      <c r="G213" s="22">
        <f>G212</f>
        <v>0</v>
      </c>
      <c r="H213" s="22">
        <f>H212</f>
        <v>0</v>
      </c>
    </row>
    <row r="214" spans="1:8" ht="15.75" customHeight="1" thickBot="1">
      <c r="A214" s="258" t="s">
        <v>505</v>
      </c>
      <c r="B214" s="259"/>
      <c r="C214" s="259"/>
      <c r="D214" s="259"/>
      <c r="E214" s="259"/>
      <c r="F214" s="259"/>
      <c r="G214" s="259"/>
      <c r="H214" s="259"/>
    </row>
    <row r="215" spans="1:8">
      <c r="A215" s="295"/>
      <c r="B215" s="30" t="s">
        <v>0</v>
      </c>
      <c r="C215" s="5"/>
      <c r="D215" s="31" t="s">
        <v>2</v>
      </c>
      <c r="E215" s="274"/>
      <c r="F215" s="30" t="s">
        <v>0</v>
      </c>
      <c r="G215" s="5"/>
      <c r="H215" s="31" t="s">
        <v>2</v>
      </c>
    </row>
    <row r="216" spans="1:8" ht="33">
      <c r="A216" s="296"/>
      <c r="B216" s="32" t="s">
        <v>48</v>
      </c>
      <c r="C216" s="13" t="s">
        <v>49</v>
      </c>
      <c r="D216" s="19">
        <v>8</v>
      </c>
      <c r="E216" s="275"/>
      <c r="F216" s="32" t="s">
        <v>48</v>
      </c>
      <c r="G216" s="13" t="s">
        <v>49</v>
      </c>
      <c r="H216" s="19">
        <v>5</v>
      </c>
    </row>
    <row r="217" spans="1:8">
      <c r="A217" s="296"/>
      <c r="B217" s="11" t="s">
        <v>52</v>
      </c>
      <c r="C217" s="33" t="s">
        <v>53</v>
      </c>
      <c r="D217" s="13" t="s">
        <v>9</v>
      </c>
      <c r="E217" s="275"/>
      <c r="F217" s="11" t="s">
        <v>52</v>
      </c>
      <c r="G217" s="33" t="s">
        <v>53</v>
      </c>
      <c r="H217" s="13" t="s">
        <v>9</v>
      </c>
    </row>
    <row r="218" spans="1:8">
      <c r="A218" s="296"/>
      <c r="B218" s="11" t="s">
        <v>11</v>
      </c>
      <c r="C218" s="33" t="s">
        <v>54</v>
      </c>
      <c r="D218" s="19">
        <f>H3</f>
        <v>6.45</v>
      </c>
      <c r="E218" s="275"/>
      <c r="F218" s="11" t="s">
        <v>11</v>
      </c>
      <c r="G218" s="33" t="s">
        <v>54</v>
      </c>
      <c r="H218" s="19">
        <f>H3</f>
        <v>6.45</v>
      </c>
    </row>
    <row r="219" spans="1:8">
      <c r="A219" s="296"/>
      <c r="B219" s="11" t="s">
        <v>28</v>
      </c>
      <c r="C219" s="33" t="s">
        <v>55</v>
      </c>
      <c r="D219" s="13" t="s">
        <v>29</v>
      </c>
      <c r="E219" s="275"/>
      <c r="F219" s="11" t="s">
        <v>28</v>
      </c>
      <c r="G219" s="33" t="s">
        <v>55</v>
      </c>
      <c r="H219" s="13" t="s">
        <v>29</v>
      </c>
    </row>
    <row r="220" spans="1:8">
      <c r="A220" s="296"/>
      <c r="B220" s="11" t="s">
        <v>19</v>
      </c>
      <c r="C220" s="33" t="s">
        <v>56</v>
      </c>
      <c r="D220" s="15">
        <f>D216/D218</f>
        <v>1.2403100775193798</v>
      </c>
      <c r="E220" s="275"/>
      <c r="F220" s="11" t="s">
        <v>19</v>
      </c>
      <c r="G220" s="33" t="s">
        <v>56</v>
      </c>
      <c r="H220" s="15">
        <f>H216/H218</f>
        <v>0.77519379844961234</v>
      </c>
    </row>
    <row r="221" spans="1:8">
      <c r="A221" s="296"/>
      <c r="B221" s="26" t="s">
        <v>22</v>
      </c>
      <c r="C221" s="13" t="s">
        <v>57</v>
      </c>
      <c r="D221" s="15"/>
      <c r="E221" s="275"/>
      <c r="F221" s="26" t="s">
        <v>22</v>
      </c>
      <c r="G221" s="13" t="s">
        <v>57</v>
      </c>
      <c r="H221" s="15"/>
    </row>
    <row r="222" spans="1:8">
      <c r="A222" s="296"/>
      <c r="B222" s="34" t="s">
        <v>24</v>
      </c>
      <c r="C222" s="109"/>
      <c r="D222" s="19">
        <f>C222*D220</f>
        <v>0</v>
      </c>
      <c r="E222" s="275"/>
      <c r="F222" s="34" t="s">
        <v>24</v>
      </c>
      <c r="G222" s="109"/>
      <c r="H222" s="19">
        <f>G222*H220</f>
        <v>0</v>
      </c>
    </row>
    <row r="223" spans="1:8" ht="16" thickBot="1">
      <c r="A223" s="297"/>
      <c r="B223" s="108" t="s">
        <v>303</v>
      </c>
      <c r="C223" s="110">
        <f>C222</f>
        <v>0</v>
      </c>
      <c r="D223" s="36">
        <f>D222</f>
        <v>0</v>
      </c>
      <c r="E223" s="298"/>
      <c r="F223" s="108" t="s">
        <v>303</v>
      </c>
      <c r="G223" s="110">
        <f>G222</f>
        <v>0</v>
      </c>
      <c r="H223" s="36">
        <f>H222</f>
        <v>0</v>
      </c>
    </row>
    <row r="224" spans="1:8" ht="15.75" customHeight="1" thickBot="1">
      <c r="A224" s="258" t="s">
        <v>505</v>
      </c>
      <c r="B224" s="259"/>
      <c r="C224" s="259"/>
      <c r="D224" s="259"/>
      <c r="E224" s="259"/>
      <c r="F224" s="259"/>
      <c r="G224" s="259"/>
      <c r="H224" s="259"/>
    </row>
    <row r="225" spans="1:8">
      <c r="A225" s="255"/>
      <c r="B225" s="44" t="s">
        <v>73</v>
      </c>
      <c r="C225" s="3"/>
      <c r="D225" s="4" t="s">
        <v>2</v>
      </c>
      <c r="E225" s="255"/>
      <c r="F225" s="44" t="s">
        <v>0</v>
      </c>
      <c r="G225" s="3"/>
      <c r="H225" s="5" t="s">
        <v>2</v>
      </c>
    </row>
    <row r="226" spans="1:8" ht="44">
      <c r="A226" s="256"/>
      <c r="B226" s="6" t="s">
        <v>128</v>
      </c>
      <c r="C226" s="7" t="s">
        <v>119</v>
      </c>
      <c r="D226" s="37">
        <v>17</v>
      </c>
      <c r="E226" s="256"/>
      <c r="F226" s="6" t="s">
        <v>129</v>
      </c>
      <c r="G226" s="7" t="s">
        <v>121</v>
      </c>
      <c r="H226" s="19">
        <v>25</v>
      </c>
    </row>
    <row r="227" spans="1:8" ht="44">
      <c r="A227" s="256"/>
      <c r="B227" s="10" t="s">
        <v>130</v>
      </c>
      <c r="C227" s="11" t="s">
        <v>61</v>
      </c>
      <c r="D227" s="12" t="s">
        <v>9</v>
      </c>
      <c r="E227" s="256"/>
      <c r="F227" s="10" t="s">
        <v>131</v>
      </c>
      <c r="G227" s="11" t="s">
        <v>61</v>
      </c>
      <c r="H227" s="13" t="s">
        <v>124</v>
      </c>
    </row>
    <row r="228" spans="1:8">
      <c r="A228" s="256"/>
      <c r="B228" s="10" t="s">
        <v>11</v>
      </c>
      <c r="C228" s="11" t="s">
        <v>132</v>
      </c>
      <c r="D228" s="37">
        <f>H3</f>
        <v>6.45</v>
      </c>
      <c r="E228" s="256"/>
      <c r="F228" s="10" t="s">
        <v>11</v>
      </c>
      <c r="G228" s="11" t="s">
        <v>133</v>
      </c>
      <c r="H228" s="19">
        <f>H3</f>
        <v>6.45</v>
      </c>
    </row>
    <row r="229" spans="1:8">
      <c r="A229" s="256"/>
      <c r="B229" s="10" t="s">
        <v>28</v>
      </c>
      <c r="C229" s="11" t="s">
        <v>134</v>
      </c>
      <c r="D229" s="12" t="s">
        <v>29</v>
      </c>
      <c r="E229" s="256"/>
      <c r="F229" s="10" t="s">
        <v>28</v>
      </c>
      <c r="G229" s="11" t="s">
        <v>135</v>
      </c>
      <c r="H229" s="13" t="s">
        <v>29</v>
      </c>
    </row>
    <row r="230" spans="1:8">
      <c r="A230" s="256"/>
      <c r="B230" s="10" t="s">
        <v>136</v>
      </c>
      <c r="C230" s="11" t="s">
        <v>137</v>
      </c>
      <c r="D230" s="14">
        <f>D226/D228</f>
        <v>2.635658914728682</v>
      </c>
      <c r="E230" s="256"/>
      <c r="F230" s="10" t="s">
        <v>19</v>
      </c>
      <c r="G230" s="11" t="s">
        <v>66</v>
      </c>
      <c r="H230" s="15">
        <f>H226/H228</f>
        <v>3.8759689922480618</v>
      </c>
    </row>
    <row r="231" spans="1:8">
      <c r="A231" s="256"/>
      <c r="B231" s="23" t="s">
        <v>22</v>
      </c>
      <c r="C231" s="7" t="s">
        <v>138</v>
      </c>
      <c r="D231" s="14"/>
      <c r="E231" s="256"/>
      <c r="F231" s="23" t="s">
        <v>22</v>
      </c>
      <c r="G231" s="7" t="s">
        <v>117</v>
      </c>
      <c r="H231" s="15"/>
    </row>
    <row r="232" spans="1:8">
      <c r="A232" s="256"/>
      <c r="B232" s="18" t="s">
        <v>24</v>
      </c>
      <c r="C232" s="103"/>
      <c r="D232" s="37">
        <f>C232*D230</f>
        <v>0</v>
      </c>
      <c r="E232" s="256"/>
      <c r="F232" s="18" t="s">
        <v>24</v>
      </c>
      <c r="G232" s="103"/>
      <c r="H232" s="19">
        <f>G232*H230</f>
        <v>0</v>
      </c>
    </row>
    <row r="233" spans="1:8" ht="16" thickBot="1">
      <c r="A233" s="257"/>
      <c r="B233" s="108" t="s">
        <v>303</v>
      </c>
      <c r="C233" s="102">
        <f>C232</f>
        <v>0</v>
      </c>
      <c r="D233" s="20">
        <f>D232</f>
        <v>0</v>
      </c>
      <c r="E233" s="257"/>
      <c r="F233" s="108" t="s">
        <v>303</v>
      </c>
      <c r="G233" s="102">
        <f>G232</f>
        <v>0</v>
      </c>
      <c r="H233" s="22">
        <f>H232</f>
        <v>0</v>
      </c>
    </row>
    <row r="234" spans="1:8" ht="15.75" customHeight="1" thickBot="1">
      <c r="A234" s="258" t="s">
        <v>505</v>
      </c>
      <c r="B234" s="259"/>
      <c r="C234" s="259"/>
      <c r="D234" s="259"/>
      <c r="E234" s="259"/>
      <c r="F234" s="259"/>
      <c r="G234" s="259"/>
      <c r="H234" s="259"/>
    </row>
    <row r="235" spans="1:8">
      <c r="A235" s="255"/>
      <c r="B235" s="44" t="s">
        <v>73</v>
      </c>
      <c r="C235" s="3"/>
      <c r="D235" s="4" t="s">
        <v>2</v>
      </c>
      <c r="E235" s="255"/>
      <c r="F235" s="44" t="s">
        <v>0</v>
      </c>
      <c r="G235" s="3"/>
      <c r="H235" s="5" t="s">
        <v>2</v>
      </c>
    </row>
    <row r="236" spans="1:8" ht="44">
      <c r="A236" s="256"/>
      <c r="B236" s="6" t="s">
        <v>139</v>
      </c>
      <c r="C236" s="7" t="s">
        <v>119</v>
      </c>
      <c r="D236" s="37">
        <v>30</v>
      </c>
      <c r="E236" s="256"/>
      <c r="F236" s="6" t="s">
        <v>140</v>
      </c>
      <c r="G236" s="7" t="s">
        <v>121</v>
      </c>
      <c r="H236" s="19">
        <v>24</v>
      </c>
    </row>
    <row r="237" spans="1:8" ht="22">
      <c r="A237" s="256"/>
      <c r="B237" s="10" t="s">
        <v>131</v>
      </c>
      <c r="C237" s="11" t="s">
        <v>61</v>
      </c>
      <c r="D237" s="12" t="s">
        <v>9</v>
      </c>
      <c r="E237" s="256"/>
      <c r="F237" s="10" t="s">
        <v>131</v>
      </c>
      <c r="G237" s="11" t="s">
        <v>61</v>
      </c>
      <c r="H237" s="13" t="s">
        <v>124</v>
      </c>
    </row>
    <row r="238" spans="1:8">
      <c r="A238" s="256"/>
      <c r="B238" s="10" t="s">
        <v>11</v>
      </c>
      <c r="C238" s="11" t="s">
        <v>133</v>
      </c>
      <c r="D238" s="37">
        <f>H3</f>
        <v>6.45</v>
      </c>
      <c r="E238" s="256"/>
      <c r="F238" s="10" t="s">
        <v>11</v>
      </c>
      <c r="G238" s="11" t="s">
        <v>141</v>
      </c>
      <c r="H238" s="19">
        <f>H3</f>
        <v>6.45</v>
      </c>
    </row>
    <row r="239" spans="1:8">
      <c r="A239" s="256"/>
      <c r="B239" s="10" t="s">
        <v>28</v>
      </c>
      <c r="C239" s="11" t="s">
        <v>135</v>
      </c>
      <c r="D239" s="12" t="s">
        <v>29</v>
      </c>
      <c r="E239" s="256"/>
      <c r="F239" s="10" t="s">
        <v>28</v>
      </c>
      <c r="G239" s="11" t="s">
        <v>142</v>
      </c>
      <c r="H239" s="13" t="s">
        <v>29</v>
      </c>
    </row>
    <row r="240" spans="1:8">
      <c r="A240" s="256"/>
      <c r="B240" s="10" t="s">
        <v>19</v>
      </c>
      <c r="C240" s="11" t="s">
        <v>66</v>
      </c>
      <c r="D240" s="14">
        <f>D236/D238</f>
        <v>4.6511627906976747</v>
      </c>
      <c r="E240" s="256"/>
      <c r="F240" s="10" t="s">
        <v>19</v>
      </c>
      <c r="G240" s="11" t="s">
        <v>143</v>
      </c>
      <c r="H240" s="15">
        <f>H236/H238</f>
        <v>3.7209302325581395</v>
      </c>
    </row>
    <row r="241" spans="1:8">
      <c r="A241" s="256"/>
      <c r="B241" s="23" t="s">
        <v>22</v>
      </c>
      <c r="C241" s="7" t="s">
        <v>144</v>
      </c>
      <c r="D241" s="14"/>
      <c r="E241" s="256"/>
      <c r="F241" s="23" t="s">
        <v>22</v>
      </c>
      <c r="G241" s="7" t="s">
        <v>145</v>
      </c>
      <c r="H241" s="15"/>
    </row>
    <row r="242" spans="1:8">
      <c r="A242" s="256"/>
      <c r="B242" s="18" t="s">
        <v>24</v>
      </c>
      <c r="C242" s="103"/>
      <c r="D242" s="37">
        <f>C242*D240</f>
        <v>0</v>
      </c>
      <c r="E242" s="256"/>
      <c r="F242" s="18" t="s">
        <v>24</v>
      </c>
      <c r="G242" s="103"/>
      <c r="H242" s="19">
        <f>G242*H240</f>
        <v>0</v>
      </c>
    </row>
    <row r="243" spans="1:8" ht="16" thickBot="1">
      <c r="A243" s="257"/>
      <c r="B243" s="108" t="s">
        <v>303</v>
      </c>
      <c r="C243" s="102">
        <f>C242</f>
        <v>0</v>
      </c>
      <c r="D243" s="20">
        <f>D242</f>
        <v>0</v>
      </c>
      <c r="E243" s="257"/>
      <c r="F243" s="108" t="s">
        <v>303</v>
      </c>
      <c r="G243" s="102">
        <f>G242</f>
        <v>0</v>
      </c>
      <c r="H243" s="22">
        <f>H242</f>
        <v>0</v>
      </c>
    </row>
    <row r="244" spans="1:8" ht="15.75" customHeight="1" thickBot="1">
      <c r="A244" s="258" t="s">
        <v>505</v>
      </c>
      <c r="B244" s="259"/>
      <c r="C244" s="259"/>
      <c r="D244" s="259"/>
      <c r="E244" s="259"/>
      <c r="F244" s="259"/>
      <c r="G244" s="259"/>
      <c r="H244" s="259"/>
    </row>
    <row r="245" spans="1:8">
      <c r="A245" s="255"/>
      <c r="B245" s="44" t="s">
        <v>0</v>
      </c>
      <c r="C245" s="3"/>
      <c r="D245" s="5" t="s">
        <v>2</v>
      </c>
      <c r="E245" s="260"/>
      <c r="F245" s="44" t="s">
        <v>0</v>
      </c>
      <c r="G245" s="3"/>
      <c r="H245" s="5" t="s">
        <v>2</v>
      </c>
    </row>
    <row r="246" spans="1:8">
      <c r="A246" s="256"/>
      <c r="B246" s="6" t="s">
        <v>147</v>
      </c>
      <c r="C246" s="16" t="s">
        <v>58</v>
      </c>
      <c r="D246" s="19">
        <v>22</v>
      </c>
      <c r="E246" s="261"/>
      <c r="F246" s="6" t="s">
        <v>147</v>
      </c>
      <c r="G246" s="7" t="s">
        <v>58</v>
      </c>
      <c r="H246" s="19">
        <v>19</v>
      </c>
    </row>
    <row r="247" spans="1:8" ht="22">
      <c r="A247" s="256"/>
      <c r="B247" s="10" t="s">
        <v>149</v>
      </c>
      <c r="C247" s="11" t="s">
        <v>61</v>
      </c>
      <c r="D247" s="13" t="s">
        <v>124</v>
      </c>
      <c r="E247" s="261"/>
      <c r="F247" s="10" t="s">
        <v>149</v>
      </c>
      <c r="G247" s="11" t="s">
        <v>61</v>
      </c>
      <c r="H247" s="13" t="s">
        <v>124</v>
      </c>
    </row>
    <row r="248" spans="1:8">
      <c r="A248" s="256"/>
      <c r="B248" s="10" t="s">
        <v>11</v>
      </c>
      <c r="C248" s="11" t="s">
        <v>78</v>
      </c>
      <c r="D248" s="19">
        <f>H3</f>
        <v>6.45</v>
      </c>
      <c r="E248" s="261"/>
      <c r="F248" s="10" t="s">
        <v>11</v>
      </c>
      <c r="G248" s="11" t="s">
        <v>78</v>
      </c>
      <c r="H248" s="19">
        <f>H3</f>
        <v>6.45</v>
      </c>
    </row>
    <row r="249" spans="1:8">
      <c r="A249" s="256"/>
      <c r="B249" s="10" t="s">
        <v>28</v>
      </c>
      <c r="C249" s="11" t="s">
        <v>55</v>
      </c>
      <c r="D249" s="13" t="s">
        <v>29</v>
      </c>
      <c r="E249" s="261"/>
      <c r="F249" s="10" t="s">
        <v>28</v>
      </c>
      <c r="G249" s="11" t="s">
        <v>55</v>
      </c>
      <c r="H249" s="13" t="s">
        <v>29</v>
      </c>
    </row>
    <row r="250" spans="1:8">
      <c r="A250" s="256"/>
      <c r="B250" s="10" t="s">
        <v>19</v>
      </c>
      <c r="C250" s="11" t="s">
        <v>150</v>
      </c>
      <c r="D250" s="15">
        <f>D246/D248</f>
        <v>3.4108527131782944</v>
      </c>
      <c r="E250" s="261"/>
      <c r="F250" s="10" t="s">
        <v>19</v>
      </c>
      <c r="G250" s="11" t="s">
        <v>150</v>
      </c>
      <c r="H250" s="15">
        <f>H246/H248</f>
        <v>2.945736434108527</v>
      </c>
    </row>
    <row r="251" spans="1:8">
      <c r="A251" s="256"/>
      <c r="B251" s="23" t="s">
        <v>22</v>
      </c>
      <c r="C251" s="16" t="s">
        <v>117</v>
      </c>
      <c r="D251" s="15"/>
      <c r="E251" s="261"/>
      <c r="F251" s="23" t="s">
        <v>22</v>
      </c>
      <c r="G251" s="7" t="s">
        <v>117</v>
      </c>
      <c r="H251" s="15"/>
    </row>
    <row r="252" spans="1:8">
      <c r="A252" s="256"/>
      <c r="B252" s="18" t="s">
        <v>24</v>
      </c>
      <c r="C252" s="103"/>
      <c r="D252" s="19">
        <f>C252*D250</f>
        <v>0</v>
      </c>
      <c r="E252" s="261"/>
      <c r="F252" s="18" t="s">
        <v>24</v>
      </c>
      <c r="G252" s="103"/>
      <c r="H252" s="19">
        <f>G252*H250</f>
        <v>0</v>
      </c>
    </row>
    <row r="253" spans="1:8" ht="16" thickBot="1">
      <c r="A253" s="257"/>
      <c r="B253" s="108" t="s">
        <v>303</v>
      </c>
      <c r="C253" s="102">
        <f>C252</f>
        <v>0</v>
      </c>
      <c r="D253" s="22">
        <f>D252</f>
        <v>0</v>
      </c>
      <c r="E253" s="262"/>
      <c r="F253" s="108" t="s">
        <v>303</v>
      </c>
      <c r="G253" s="102">
        <f>G252</f>
        <v>0</v>
      </c>
      <c r="H253" s="22">
        <f>H252</f>
        <v>0</v>
      </c>
    </row>
    <row r="254" spans="1:8" ht="15.75" customHeight="1" thickBot="1">
      <c r="A254" s="258" t="s">
        <v>505</v>
      </c>
      <c r="B254" s="259"/>
      <c r="C254" s="259"/>
      <c r="D254" s="259"/>
      <c r="E254" s="259"/>
      <c r="F254" s="259"/>
      <c r="G254" s="259"/>
      <c r="H254" s="259"/>
    </row>
    <row r="255" spans="1:8">
      <c r="A255" s="255"/>
      <c r="B255" s="44" t="s">
        <v>73</v>
      </c>
      <c r="C255" s="3"/>
      <c r="D255" s="4" t="s">
        <v>2</v>
      </c>
      <c r="E255" s="255"/>
      <c r="F255" s="44" t="s">
        <v>73</v>
      </c>
      <c r="G255" s="3"/>
      <c r="H255" s="5" t="s">
        <v>2</v>
      </c>
    </row>
    <row r="256" spans="1:8" ht="22">
      <c r="A256" s="256"/>
      <c r="B256" s="6" t="s">
        <v>146</v>
      </c>
      <c r="C256" s="16" t="s">
        <v>58</v>
      </c>
      <c r="D256" s="37">
        <v>23</v>
      </c>
      <c r="E256" s="256"/>
      <c r="F256" s="6" t="s">
        <v>153</v>
      </c>
      <c r="G256" s="16" t="s">
        <v>58</v>
      </c>
      <c r="H256" s="19">
        <v>25</v>
      </c>
    </row>
    <row r="257" spans="1:8" ht="44">
      <c r="A257" s="256"/>
      <c r="B257" s="10" t="s">
        <v>148</v>
      </c>
      <c r="C257" s="11" t="s">
        <v>61</v>
      </c>
      <c r="D257" s="12" t="s">
        <v>9</v>
      </c>
      <c r="E257" s="256"/>
      <c r="F257" s="10" t="s">
        <v>162</v>
      </c>
      <c r="G257" s="11" t="s">
        <v>61</v>
      </c>
      <c r="H257" s="13" t="s">
        <v>9</v>
      </c>
    </row>
    <row r="258" spans="1:8">
      <c r="A258" s="256"/>
      <c r="B258" s="10" t="s">
        <v>11</v>
      </c>
      <c r="C258" s="11" t="s">
        <v>78</v>
      </c>
      <c r="D258" s="8">
        <f>H3</f>
        <v>6.45</v>
      </c>
      <c r="E258" s="256"/>
      <c r="F258" s="10" t="s">
        <v>11</v>
      </c>
      <c r="G258" s="11" t="s">
        <v>163</v>
      </c>
      <c r="H258" s="19">
        <f>H3</f>
        <v>6.45</v>
      </c>
    </row>
    <row r="259" spans="1:8">
      <c r="A259" s="256"/>
      <c r="B259" s="10" t="s">
        <v>28</v>
      </c>
      <c r="C259" s="11" t="s">
        <v>55</v>
      </c>
      <c r="D259" s="12" t="s">
        <v>29</v>
      </c>
      <c r="E259" s="256"/>
      <c r="F259" s="10" t="s">
        <v>28</v>
      </c>
      <c r="G259" s="11" t="s">
        <v>164</v>
      </c>
      <c r="H259" s="13" t="s">
        <v>29</v>
      </c>
    </row>
    <row r="260" spans="1:8">
      <c r="A260" s="256"/>
      <c r="B260" s="10" t="s">
        <v>136</v>
      </c>
      <c r="C260" s="11" t="s">
        <v>150</v>
      </c>
      <c r="D260" s="14">
        <f>D256/D258</f>
        <v>3.5658914728682172</v>
      </c>
      <c r="E260" s="256"/>
      <c r="F260" s="10" t="s">
        <v>136</v>
      </c>
      <c r="G260" s="11" t="s">
        <v>150</v>
      </c>
      <c r="H260" s="15">
        <f>H256/H258</f>
        <v>3.8759689922480618</v>
      </c>
    </row>
    <row r="261" spans="1:8">
      <c r="A261" s="256"/>
      <c r="B261" s="23" t="s">
        <v>22</v>
      </c>
      <c r="C261" s="16" t="s">
        <v>151</v>
      </c>
      <c r="D261" s="14"/>
      <c r="E261" s="256"/>
      <c r="F261" s="23" t="s">
        <v>22</v>
      </c>
      <c r="G261" s="16" t="s">
        <v>165</v>
      </c>
      <c r="H261" s="15"/>
    </row>
    <row r="262" spans="1:8">
      <c r="A262" s="256"/>
      <c r="B262" s="18" t="s">
        <v>24</v>
      </c>
      <c r="C262" s="103"/>
      <c r="D262" s="37">
        <f>C262*D260</f>
        <v>0</v>
      </c>
      <c r="E262" s="256"/>
      <c r="F262" s="18" t="s">
        <v>24</v>
      </c>
      <c r="G262" s="103"/>
      <c r="H262" s="19">
        <f>G262*H260</f>
        <v>0</v>
      </c>
    </row>
    <row r="263" spans="1:8" ht="16" thickBot="1">
      <c r="A263" s="257"/>
      <c r="B263" s="108" t="s">
        <v>303</v>
      </c>
      <c r="C263" s="102">
        <f>C262</f>
        <v>0</v>
      </c>
      <c r="D263" s="20">
        <f>D262</f>
        <v>0</v>
      </c>
      <c r="E263" s="257"/>
      <c r="F263" s="108" t="s">
        <v>303</v>
      </c>
      <c r="G263" s="102">
        <f>G262</f>
        <v>0</v>
      </c>
      <c r="H263" s="22">
        <f>H262</f>
        <v>0</v>
      </c>
    </row>
    <row r="264" spans="1:8" ht="15.75" customHeight="1" thickBot="1">
      <c r="A264" s="258" t="s">
        <v>505</v>
      </c>
      <c r="B264" s="259"/>
      <c r="C264" s="259"/>
      <c r="D264" s="259"/>
      <c r="E264" s="259"/>
      <c r="F264" s="259"/>
      <c r="G264" s="259"/>
      <c r="H264" s="259"/>
    </row>
    <row r="265" spans="1:8">
      <c r="A265" s="255"/>
      <c r="B265" s="44" t="s">
        <v>73</v>
      </c>
      <c r="C265" s="3"/>
      <c r="D265" s="4" t="s">
        <v>2</v>
      </c>
      <c r="E265" s="255"/>
      <c r="F265" s="44" t="s">
        <v>0</v>
      </c>
      <c r="G265" s="3"/>
      <c r="H265" s="5" t="s">
        <v>2</v>
      </c>
    </row>
    <row r="266" spans="1:8" ht="22">
      <c r="A266" s="256"/>
      <c r="B266" s="6" t="s">
        <v>152</v>
      </c>
      <c r="C266" s="7" t="s">
        <v>58</v>
      </c>
      <c r="D266" s="37">
        <v>39</v>
      </c>
      <c r="E266" s="256"/>
      <c r="F266" s="6" t="s">
        <v>153</v>
      </c>
      <c r="G266" s="7" t="s">
        <v>154</v>
      </c>
      <c r="H266" s="19">
        <v>25</v>
      </c>
    </row>
    <row r="267" spans="1:8" ht="33">
      <c r="A267" s="256"/>
      <c r="B267" s="10" t="s">
        <v>155</v>
      </c>
      <c r="C267" s="11" t="s">
        <v>61</v>
      </c>
      <c r="D267" s="12" t="s">
        <v>9</v>
      </c>
      <c r="E267" s="256"/>
      <c r="F267" s="10"/>
      <c r="G267" s="11" t="s">
        <v>61</v>
      </c>
      <c r="H267" s="13" t="s">
        <v>124</v>
      </c>
    </row>
    <row r="268" spans="1:8">
      <c r="A268" s="256"/>
      <c r="B268" s="10" t="s">
        <v>11</v>
      </c>
      <c r="C268" s="11" t="s">
        <v>156</v>
      </c>
      <c r="D268" s="37">
        <f>H3</f>
        <v>6.45</v>
      </c>
      <c r="E268" s="256"/>
      <c r="F268" s="10" t="s">
        <v>11</v>
      </c>
      <c r="G268" s="11" t="s">
        <v>157</v>
      </c>
      <c r="H268" s="19">
        <f>H3</f>
        <v>6.45</v>
      </c>
    </row>
    <row r="269" spans="1:8">
      <c r="A269" s="256"/>
      <c r="B269" s="10" t="s">
        <v>28</v>
      </c>
      <c r="C269" s="11" t="s">
        <v>101</v>
      </c>
      <c r="D269" s="12" t="s">
        <v>29</v>
      </c>
      <c r="E269" s="256"/>
      <c r="F269" s="10" t="s">
        <v>28</v>
      </c>
      <c r="G269" s="11" t="s">
        <v>158</v>
      </c>
      <c r="H269" s="13" t="s">
        <v>29</v>
      </c>
    </row>
    <row r="270" spans="1:8">
      <c r="A270" s="256"/>
      <c r="B270" s="10" t="s">
        <v>136</v>
      </c>
      <c r="C270" s="11" t="s">
        <v>159</v>
      </c>
      <c r="D270" s="14">
        <f>D266/D268</f>
        <v>6.0465116279069768</v>
      </c>
      <c r="E270" s="256"/>
      <c r="F270" s="10" t="s">
        <v>19</v>
      </c>
      <c r="G270" s="11" t="s">
        <v>160</v>
      </c>
      <c r="H270" s="15">
        <f>H266/H268</f>
        <v>3.8759689922480618</v>
      </c>
    </row>
    <row r="271" spans="1:8">
      <c r="A271" s="256"/>
      <c r="B271" s="23" t="s">
        <v>22</v>
      </c>
      <c r="C271" s="7" t="s">
        <v>161</v>
      </c>
      <c r="D271" s="14"/>
      <c r="E271" s="256"/>
      <c r="F271" s="23" t="s">
        <v>22</v>
      </c>
      <c r="G271" s="7" t="s">
        <v>117</v>
      </c>
      <c r="H271" s="15"/>
    </row>
    <row r="272" spans="1:8">
      <c r="A272" s="256"/>
      <c r="B272" s="18" t="s">
        <v>24</v>
      </c>
      <c r="C272" s="103"/>
      <c r="D272" s="37">
        <f>C272*D270</f>
        <v>0</v>
      </c>
      <c r="E272" s="256"/>
      <c r="F272" s="18" t="s">
        <v>24</v>
      </c>
      <c r="G272" s="103"/>
      <c r="H272" s="19">
        <f>G272*H270</f>
        <v>0</v>
      </c>
    </row>
    <row r="273" spans="1:8" ht="16" thickBot="1">
      <c r="A273" s="257"/>
      <c r="B273" s="108" t="s">
        <v>303</v>
      </c>
      <c r="C273" s="102">
        <f>C272</f>
        <v>0</v>
      </c>
      <c r="D273" s="20">
        <f>D272</f>
        <v>0</v>
      </c>
      <c r="E273" s="257"/>
      <c r="F273" s="108" t="s">
        <v>303</v>
      </c>
      <c r="G273" s="102">
        <f>G272</f>
        <v>0</v>
      </c>
      <c r="H273" s="22">
        <f>H272</f>
        <v>0</v>
      </c>
    </row>
    <row r="274" spans="1:8" ht="15.75" customHeight="1" thickBot="1">
      <c r="A274" s="258" t="s">
        <v>505</v>
      </c>
      <c r="B274" s="259"/>
      <c r="C274" s="259"/>
      <c r="D274" s="259"/>
      <c r="E274" s="259"/>
      <c r="F274" s="259"/>
      <c r="G274" s="259"/>
      <c r="H274" s="259"/>
    </row>
    <row r="275" spans="1:8">
      <c r="A275" s="255"/>
      <c r="B275" s="44" t="s">
        <v>73</v>
      </c>
      <c r="C275" s="3"/>
      <c r="D275" s="4" t="s">
        <v>2</v>
      </c>
      <c r="E275" s="255"/>
      <c r="F275" s="44" t="s">
        <v>0</v>
      </c>
      <c r="G275" s="3"/>
      <c r="H275" s="5" t="s">
        <v>2</v>
      </c>
    </row>
    <row r="276" spans="1:8" ht="22">
      <c r="A276" s="256"/>
      <c r="B276" s="6" t="s">
        <v>166</v>
      </c>
      <c r="C276" s="7" t="s">
        <v>58</v>
      </c>
      <c r="D276" s="37">
        <v>19</v>
      </c>
      <c r="E276" s="256"/>
      <c r="F276" s="6" t="s">
        <v>167</v>
      </c>
      <c r="G276" s="7" t="s">
        <v>58</v>
      </c>
      <c r="H276" s="19">
        <v>40</v>
      </c>
    </row>
    <row r="277" spans="1:8" ht="22">
      <c r="A277" s="256"/>
      <c r="B277" s="10" t="s">
        <v>168</v>
      </c>
      <c r="C277" s="11" t="s">
        <v>61</v>
      </c>
      <c r="D277" s="12" t="s">
        <v>9</v>
      </c>
      <c r="E277" s="256"/>
      <c r="F277" s="10" t="s">
        <v>169</v>
      </c>
      <c r="G277" s="11" t="s">
        <v>61</v>
      </c>
      <c r="H277" s="13" t="s">
        <v>124</v>
      </c>
    </row>
    <row r="278" spans="1:8">
      <c r="A278" s="256"/>
      <c r="B278" s="10" t="s">
        <v>11</v>
      </c>
      <c r="C278" s="11" t="s">
        <v>170</v>
      </c>
      <c r="D278" s="37">
        <f>H3</f>
        <v>6.45</v>
      </c>
      <c r="E278" s="256"/>
      <c r="F278" s="10" t="s">
        <v>11</v>
      </c>
      <c r="G278" s="11" t="s">
        <v>170</v>
      </c>
      <c r="H278" s="19">
        <f>H3</f>
        <v>6.45</v>
      </c>
    </row>
    <row r="279" spans="1:8">
      <c r="A279" s="256"/>
      <c r="B279" s="10" t="s">
        <v>28</v>
      </c>
      <c r="C279" s="11" t="s">
        <v>171</v>
      </c>
      <c r="D279" s="12" t="s">
        <v>29</v>
      </c>
      <c r="E279" s="256"/>
      <c r="F279" s="10" t="s">
        <v>28</v>
      </c>
      <c r="G279" s="11" t="s">
        <v>171</v>
      </c>
      <c r="H279" s="13" t="s">
        <v>29</v>
      </c>
    </row>
    <row r="280" spans="1:8">
      <c r="A280" s="256"/>
      <c r="B280" s="10" t="s">
        <v>136</v>
      </c>
      <c r="C280" s="11" t="s">
        <v>172</v>
      </c>
      <c r="D280" s="14">
        <f>D276/D278</f>
        <v>2.945736434108527</v>
      </c>
      <c r="E280" s="256"/>
      <c r="F280" s="10" t="s">
        <v>19</v>
      </c>
      <c r="G280" s="11" t="s">
        <v>173</v>
      </c>
      <c r="H280" s="15">
        <f>H276/H278</f>
        <v>6.2015503875968987</v>
      </c>
    </row>
    <row r="281" spans="1:8">
      <c r="A281" s="256"/>
      <c r="B281" s="23" t="s">
        <v>22</v>
      </c>
      <c r="C281" s="7" t="s">
        <v>174</v>
      </c>
      <c r="D281" s="14"/>
      <c r="E281" s="256"/>
      <c r="F281" s="23" t="s">
        <v>22</v>
      </c>
      <c r="G281" s="7" t="s">
        <v>174</v>
      </c>
      <c r="H281" s="15"/>
    </row>
    <row r="282" spans="1:8">
      <c r="A282" s="256"/>
      <c r="B282" s="18" t="s">
        <v>24</v>
      </c>
      <c r="C282" s="103"/>
      <c r="D282" s="37">
        <f>C282*D280</f>
        <v>0</v>
      </c>
      <c r="E282" s="256"/>
      <c r="F282" s="18" t="s">
        <v>24</v>
      </c>
      <c r="G282" s="103"/>
      <c r="H282" s="19">
        <f>G282*H280</f>
        <v>0</v>
      </c>
    </row>
    <row r="283" spans="1:8" ht="16" thickBot="1">
      <c r="A283" s="257"/>
      <c r="B283" s="108" t="s">
        <v>303</v>
      </c>
      <c r="C283" s="102">
        <f>C282</f>
        <v>0</v>
      </c>
      <c r="D283" s="20">
        <f>D282</f>
        <v>0</v>
      </c>
      <c r="E283" s="257"/>
      <c r="F283" s="108" t="s">
        <v>303</v>
      </c>
      <c r="G283" s="102">
        <f>G282</f>
        <v>0</v>
      </c>
      <c r="H283" s="22">
        <f>H282</f>
        <v>0</v>
      </c>
    </row>
    <row r="284" spans="1:8" ht="15.75" customHeight="1" thickBot="1">
      <c r="A284" s="258" t="s">
        <v>505</v>
      </c>
      <c r="B284" s="259"/>
      <c r="C284" s="259"/>
      <c r="D284" s="259"/>
      <c r="E284" s="259"/>
      <c r="F284" s="259"/>
      <c r="G284" s="259"/>
      <c r="H284" s="259"/>
    </row>
    <row r="285" spans="1:8">
      <c r="A285" s="255"/>
      <c r="B285" s="44" t="s">
        <v>73</v>
      </c>
      <c r="C285" s="3"/>
      <c r="D285" s="4" t="s">
        <v>2</v>
      </c>
      <c r="E285" s="255"/>
      <c r="F285" s="44" t="s">
        <v>0</v>
      </c>
      <c r="G285" s="3"/>
      <c r="H285" s="5" t="s">
        <v>2</v>
      </c>
    </row>
    <row r="286" spans="1:8" ht="22">
      <c r="A286" s="256"/>
      <c r="B286" s="6" t="s">
        <v>175</v>
      </c>
      <c r="C286" s="7" t="s">
        <v>58</v>
      </c>
      <c r="D286" s="37">
        <v>20</v>
      </c>
      <c r="E286" s="256"/>
      <c r="F286" s="6" t="s">
        <v>176</v>
      </c>
      <c r="G286" s="7" t="s">
        <v>58</v>
      </c>
      <c r="H286" s="19">
        <v>30</v>
      </c>
    </row>
    <row r="287" spans="1:8" ht="22">
      <c r="A287" s="256"/>
      <c r="B287" s="10" t="s">
        <v>177</v>
      </c>
      <c r="C287" s="11" t="s">
        <v>61</v>
      </c>
      <c r="D287" s="12" t="s">
        <v>9</v>
      </c>
      <c r="E287" s="256"/>
      <c r="F287" s="10" t="s">
        <v>178</v>
      </c>
      <c r="G287" s="11" t="s">
        <v>61</v>
      </c>
      <c r="H287" s="13" t="s">
        <v>124</v>
      </c>
    </row>
    <row r="288" spans="1:8">
      <c r="A288" s="256"/>
      <c r="B288" s="10" t="s">
        <v>11</v>
      </c>
      <c r="C288" s="11" t="s">
        <v>179</v>
      </c>
      <c r="D288" s="37">
        <f>H3</f>
        <v>6.45</v>
      </c>
      <c r="E288" s="256"/>
      <c r="F288" s="10" t="s">
        <v>11</v>
      </c>
      <c r="G288" s="11"/>
      <c r="H288" s="19">
        <f>H3</f>
        <v>6.45</v>
      </c>
    </row>
    <row r="289" spans="1:8">
      <c r="A289" s="256"/>
      <c r="B289" s="10" t="s">
        <v>28</v>
      </c>
      <c r="C289" s="11" t="s">
        <v>101</v>
      </c>
      <c r="D289" s="12" t="s">
        <v>29</v>
      </c>
      <c r="E289" s="256"/>
      <c r="F289" s="10" t="s">
        <v>28</v>
      </c>
      <c r="G289" s="11"/>
      <c r="H289" s="13" t="s">
        <v>29</v>
      </c>
    </row>
    <row r="290" spans="1:8">
      <c r="A290" s="256"/>
      <c r="B290" s="10" t="s">
        <v>136</v>
      </c>
      <c r="C290" s="11" t="s">
        <v>180</v>
      </c>
      <c r="D290" s="14">
        <f>D286/D288</f>
        <v>3.1007751937984493</v>
      </c>
      <c r="E290" s="256"/>
      <c r="F290" s="10" t="s">
        <v>19</v>
      </c>
      <c r="G290" s="11" t="s">
        <v>181</v>
      </c>
      <c r="H290" s="15">
        <f>H286/H288</f>
        <v>4.6511627906976747</v>
      </c>
    </row>
    <row r="291" spans="1:8">
      <c r="A291" s="256"/>
      <c r="B291" s="23" t="s">
        <v>22</v>
      </c>
      <c r="C291" s="7" t="s">
        <v>182</v>
      </c>
      <c r="D291" s="14"/>
      <c r="E291" s="256"/>
      <c r="F291" s="23" t="s">
        <v>22</v>
      </c>
      <c r="G291" s="7" t="s">
        <v>183</v>
      </c>
      <c r="H291" s="15"/>
    </row>
    <row r="292" spans="1:8">
      <c r="A292" s="256"/>
      <c r="B292" s="18" t="s">
        <v>24</v>
      </c>
      <c r="C292" s="103"/>
      <c r="D292" s="37">
        <f>C292*D290</f>
        <v>0</v>
      </c>
      <c r="E292" s="256"/>
      <c r="F292" s="18" t="s">
        <v>24</v>
      </c>
      <c r="G292" s="103"/>
      <c r="H292" s="19">
        <f>G292*H290</f>
        <v>0</v>
      </c>
    </row>
    <row r="293" spans="1:8" ht="16" thickBot="1">
      <c r="A293" s="257"/>
      <c r="B293" s="108" t="s">
        <v>303</v>
      </c>
      <c r="C293" s="102">
        <f>C292</f>
        <v>0</v>
      </c>
      <c r="D293" s="20">
        <f>D292</f>
        <v>0</v>
      </c>
      <c r="E293" s="257"/>
      <c r="F293" s="108" t="s">
        <v>303</v>
      </c>
      <c r="G293" s="102">
        <f>G292</f>
        <v>0</v>
      </c>
      <c r="H293" s="22">
        <f>H292</f>
        <v>0</v>
      </c>
    </row>
    <row r="294" spans="1:8">
      <c r="A294" s="272" t="s">
        <v>184</v>
      </c>
      <c r="B294" s="272"/>
      <c r="C294" s="272"/>
      <c r="D294" s="272"/>
      <c r="E294" s="272"/>
      <c r="F294" s="272"/>
      <c r="G294" s="272"/>
      <c r="H294" s="273"/>
    </row>
    <row r="295" spans="1:8">
      <c r="A295" s="273"/>
      <c r="B295" s="273"/>
      <c r="C295" s="273"/>
      <c r="D295" s="273"/>
      <c r="E295" s="273"/>
      <c r="F295" s="273"/>
      <c r="G295" s="273"/>
      <c r="H295" s="273"/>
    </row>
    <row r="296" spans="1:8" ht="15" thickBot="1">
      <c r="A296" s="273"/>
      <c r="B296" s="273"/>
      <c r="C296" s="273"/>
      <c r="D296" s="273"/>
      <c r="E296" s="273"/>
      <c r="F296" s="273"/>
      <c r="G296" s="273"/>
      <c r="H296" s="273"/>
    </row>
    <row r="297" spans="1:8">
      <c r="A297" s="255"/>
      <c r="B297" s="2" t="s">
        <v>0</v>
      </c>
      <c r="C297" s="3"/>
      <c r="D297" s="4" t="s">
        <v>2</v>
      </c>
      <c r="E297" s="255"/>
      <c r="F297" s="2" t="s">
        <v>0</v>
      </c>
      <c r="G297" s="3"/>
      <c r="H297" s="5" t="s">
        <v>2</v>
      </c>
    </row>
    <row r="298" spans="1:8" ht="33">
      <c r="A298" s="256"/>
      <c r="B298" s="6" t="s">
        <v>185</v>
      </c>
      <c r="C298" s="7" t="s">
        <v>58</v>
      </c>
      <c r="D298" s="37">
        <v>7.6</v>
      </c>
      <c r="E298" s="256"/>
      <c r="F298" s="6" t="s">
        <v>185</v>
      </c>
      <c r="G298" s="16" t="s">
        <v>58</v>
      </c>
      <c r="H298" s="19">
        <v>6.2</v>
      </c>
    </row>
    <row r="299" spans="1:8" ht="22">
      <c r="A299" s="256"/>
      <c r="B299" s="10" t="s">
        <v>187</v>
      </c>
      <c r="C299" s="11" t="s">
        <v>61</v>
      </c>
      <c r="D299" s="12" t="s">
        <v>9</v>
      </c>
      <c r="E299" s="256"/>
      <c r="F299" s="10" t="s">
        <v>187</v>
      </c>
      <c r="G299" s="11" t="s">
        <v>61</v>
      </c>
      <c r="H299" s="13" t="s">
        <v>9</v>
      </c>
    </row>
    <row r="300" spans="1:8">
      <c r="A300" s="256"/>
      <c r="B300" s="10" t="s">
        <v>11</v>
      </c>
      <c r="C300" s="11" t="s">
        <v>63</v>
      </c>
      <c r="D300" s="48">
        <f>H3</f>
        <v>6.45</v>
      </c>
      <c r="E300" s="256"/>
      <c r="F300" s="10" t="s">
        <v>11</v>
      </c>
      <c r="G300" s="11" t="s">
        <v>63</v>
      </c>
      <c r="H300" s="49">
        <f>H3</f>
        <v>6.45</v>
      </c>
    </row>
    <row r="301" spans="1:8">
      <c r="A301" s="256"/>
      <c r="B301" s="10" t="s">
        <v>28</v>
      </c>
      <c r="C301" s="11" t="s">
        <v>55</v>
      </c>
      <c r="D301" s="12" t="s">
        <v>29</v>
      </c>
      <c r="E301" s="256"/>
      <c r="F301" s="10" t="s">
        <v>28</v>
      </c>
      <c r="G301" s="11" t="s">
        <v>55</v>
      </c>
      <c r="H301" s="13" t="s">
        <v>29</v>
      </c>
    </row>
    <row r="302" spans="1:8">
      <c r="A302" s="256"/>
      <c r="B302" s="10" t="s">
        <v>19</v>
      </c>
      <c r="C302" s="11" t="s">
        <v>70</v>
      </c>
      <c r="D302" s="48">
        <f>D298/D300</f>
        <v>1.1782945736434107</v>
      </c>
      <c r="E302" s="256"/>
      <c r="F302" s="10" t="s">
        <v>19</v>
      </c>
      <c r="G302" s="11" t="s">
        <v>70</v>
      </c>
      <c r="H302" s="49">
        <f>H298/H300</f>
        <v>0.96124031007751942</v>
      </c>
    </row>
    <row r="303" spans="1:8">
      <c r="A303" s="256"/>
      <c r="B303" s="23" t="s">
        <v>188</v>
      </c>
      <c r="C303" s="7" t="s">
        <v>57</v>
      </c>
      <c r="D303" s="50"/>
      <c r="E303" s="256"/>
      <c r="F303" s="23" t="s">
        <v>188</v>
      </c>
      <c r="G303" s="16" t="s">
        <v>57</v>
      </c>
      <c r="H303" s="51"/>
    </row>
    <row r="304" spans="1:8">
      <c r="A304" s="256"/>
      <c r="B304" s="10" t="s">
        <v>189</v>
      </c>
      <c r="C304" s="116"/>
      <c r="D304" s="48">
        <f>C304*D302</f>
        <v>0</v>
      </c>
      <c r="E304" s="256"/>
      <c r="F304" s="10" t="s">
        <v>189</v>
      </c>
      <c r="G304" s="116"/>
      <c r="H304" s="49">
        <f>G304*H302</f>
        <v>0</v>
      </c>
    </row>
    <row r="305" spans="1:8">
      <c r="A305" s="256"/>
      <c r="B305" s="10" t="s">
        <v>190</v>
      </c>
      <c r="C305" s="194"/>
      <c r="D305" s="48">
        <f>C305*D302</f>
        <v>0</v>
      </c>
      <c r="E305" s="256"/>
      <c r="F305" s="10" t="s">
        <v>190</v>
      </c>
      <c r="G305" s="194"/>
      <c r="H305" s="49">
        <f>G305*H302</f>
        <v>0</v>
      </c>
    </row>
    <row r="306" spans="1:8">
      <c r="A306" s="256"/>
      <c r="B306" s="10" t="s">
        <v>191</v>
      </c>
      <c r="C306" s="195"/>
      <c r="D306" s="48">
        <f>C306*D302</f>
        <v>0</v>
      </c>
      <c r="E306" s="256"/>
      <c r="F306" s="10" t="s">
        <v>191</v>
      </c>
      <c r="G306" s="195"/>
      <c r="H306" s="49">
        <f>G306*H302</f>
        <v>0</v>
      </c>
    </row>
    <row r="307" spans="1:8">
      <c r="A307" s="256"/>
      <c r="B307" s="10" t="s">
        <v>192</v>
      </c>
      <c r="C307" s="196"/>
      <c r="D307" s="48">
        <f>C307*D302</f>
        <v>0</v>
      </c>
      <c r="E307" s="256"/>
      <c r="F307" s="10" t="s">
        <v>192</v>
      </c>
      <c r="G307" s="196"/>
      <c r="H307" s="49">
        <f>G307*H302</f>
        <v>0</v>
      </c>
    </row>
    <row r="308" spans="1:8">
      <c r="A308" s="256"/>
      <c r="B308" s="10" t="s">
        <v>193</v>
      </c>
      <c r="C308" s="197"/>
      <c r="D308" s="48">
        <f>C308*D302</f>
        <v>0</v>
      </c>
      <c r="E308" s="256"/>
      <c r="F308" s="10" t="s">
        <v>193</v>
      </c>
      <c r="G308" s="197"/>
      <c r="H308" s="49">
        <f>G308*H302</f>
        <v>0</v>
      </c>
    </row>
    <row r="309" spans="1:8">
      <c r="A309" s="256"/>
      <c r="B309" s="10" t="s">
        <v>194</v>
      </c>
      <c r="C309" s="198"/>
      <c r="D309" s="48">
        <f>C309*D302</f>
        <v>0</v>
      </c>
      <c r="E309" s="256"/>
      <c r="F309" s="10" t="s">
        <v>194</v>
      </c>
      <c r="G309" s="198"/>
      <c r="H309" s="49">
        <f>G309*H302</f>
        <v>0</v>
      </c>
    </row>
    <row r="310" spans="1:8">
      <c r="A310" s="256"/>
      <c r="B310" s="10" t="s">
        <v>195</v>
      </c>
      <c r="C310" s="199"/>
      <c r="D310" s="48">
        <f>C310*D302</f>
        <v>0</v>
      </c>
      <c r="E310" s="256"/>
      <c r="F310" s="10" t="s">
        <v>195</v>
      </c>
      <c r="G310" s="199"/>
      <c r="H310" s="49">
        <f>G310*H302</f>
        <v>0</v>
      </c>
    </row>
    <row r="311" spans="1:8">
      <c r="A311" s="256"/>
      <c r="B311" s="10" t="s">
        <v>196</v>
      </c>
      <c r="C311" s="200"/>
      <c r="D311" s="48">
        <f>C311*D302</f>
        <v>0</v>
      </c>
      <c r="E311" s="256"/>
      <c r="F311" s="10" t="s">
        <v>196</v>
      </c>
      <c r="G311" s="200"/>
      <c r="H311" s="49">
        <f>G311*H302</f>
        <v>0</v>
      </c>
    </row>
    <row r="312" spans="1:8">
      <c r="A312" s="256"/>
      <c r="B312" s="10" t="s">
        <v>197</v>
      </c>
      <c r="C312" s="201"/>
      <c r="D312" s="48">
        <f>C312*D302</f>
        <v>0</v>
      </c>
      <c r="E312" s="256"/>
      <c r="F312" s="10" t="s">
        <v>197</v>
      </c>
      <c r="G312" s="201"/>
      <c r="H312" s="49">
        <f>G312*H302</f>
        <v>0</v>
      </c>
    </row>
    <row r="313" spans="1:8">
      <c r="A313" s="256"/>
      <c r="B313" s="10" t="s">
        <v>198</v>
      </c>
      <c r="C313" s="202"/>
      <c r="D313" s="48">
        <f>C313*D302</f>
        <v>0</v>
      </c>
      <c r="E313" s="256"/>
      <c r="F313" s="10" t="s">
        <v>198</v>
      </c>
      <c r="G313" s="202"/>
      <c r="H313" s="49">
        <f>G313*H302</f>
        <v>0</v>
      </c>
    </row>
    <row r="314" spans="1:8" ht="16" thickBot="1">
      <c r="A314" s="280"/>
      <c r="B314" s="108" t="s">
        <v>303</v>
      </c>
      <c r="C314" s="102">
        <f>SUM(C304:C313)</f>
        <v>0</v>
      </c>
      <c r="D314" s="20">
        <f>SUM(D304:D313)</f>
        <v>0</v>
      </c>
      <c r="E314" s="280"/>
      <c r="F314" s="108" t="s">
        <v>303</v>
      </c>
      <c r="G314" s="102">
        <f>SUM(G304:G313)</f>
        <v>0</v>
      </c>
      <c r="H314" s="22">
        <f>SUM(H304:H313)</f>
        <v>0</v>
      </c>
    </row>
    <row r="315" spans="1:8" ht="16.5" customHeight="1" thickBot="1">
      <c r="A315" s="258" t="s">
        <v>505</v>
      </c>
      <c r="B315" s="259"/>
      <c r="C315" s="259"/>
      <c r="D315" s="259"/>
      <c r="E315" s="259"/>
      <c r="F315" s="259"/>
      <c r="G315" s="259"/>
      <c r="H315" s="259"/>
    </row>
    <row r="316" spans="1:8">
      <c r="A316" s="255"/>
      <c r="B316" s="2" t="s">
        <v>0</v>
      </c>
      <c r="C316" s="3"/>
      <c r="D316" s="5" t="s">
        <v>2</v>
      </c>
      <c r="E316" s="255"/>
      <c r="F316" s="2" t="s">
        <v>0</v>
      </c>
      <c r="G316" s="3"/>
      <c r="H316" s="5" t="s">
        <v>2</v>
      </c>
    </row>
    <row r="317" spans="1:8" ht="33">
      <c r="A317" s="256"/>
      <c r="B317" s="6" t="s">
        <v>186</v>
      </c>
      <c r="C317" s="16" t="s">
        <v>58</v>
      </c>
      <c r="D317" s="19">
        <v>7.6</v>
      </c>
      <c r="E317" s="256"/>
      <c r="F317" s="6" t="s">
        <v>186</v>
      </c>
      <c r="G317" s="16" t="s">
        <v>58</v>
      </c>
      <c r="H317" s="19">
        <v>6.2</v>
      </c>
    </row>
    <row r="318" spans="1:8" ht="22">
      <c r="A318" s="256"/>
      <c r="B318" s="10" t="s">
        <v>187</v>
      </c>
      <c r="C318" s="11" t="s">
        <v>61</v>
      </c>
      <c r="D318" s="13" t="s">
        <v>9</v>
      </c>
      <c r="E318" s="256"/>
      <c r="F318" s="10" t="s">
        <v>187</v>
      </c>
      <c r="G318" s="11" t="s">
        <v>61</v>
      </c>
      <c r="H318" s="13" t="s">
        <v>9</v>
      </c>
    </row>
    <row r="319" spans="1:8">
      <c r="A319" s="256"/>
      <c r="B319" s="10" t="s">
        <v>11</v>
      </c>
      <c r="C319" s="11" t="s">
        <v>63</v>
      </c>
      <c r="D319" s="49">
        <f>H3</f>
        <v>6.45</v>
      </c>
      <c r="E319" s="256"/>
      <c r="F319" s="10" t="s">
        <v>11</v>
      </c>
      <c r="G319" s="11" t="s">
        <v>63</v>
      </c>
      <c r="H319" s="49">
        <f>H3</f>
        <v>6.45</v>
      </c>
    </row>
    <row r="320" spans="1:8">
      <c r="A320" s="256"/>
      <c r="B320" s="10" t="s">
        <v>28</v>
      </c>
      <c r="C320" s="11" t="s">
        <v>55</v>
      </c>
      <c r="D320" s="13" t="s">
        <v>29</v>
      </c>
      <c r="E320" s="256"/>
      <c r="F320" s="10" t="s">
        <v>28</v>
      </c>
      <c r="G320" s="11" t="s">
        <v>55</v>
      </c>
      <c r="H320" s="13" t="s">
        <v>29</v>
      </c>
    </row>
    <row r="321" spans="1:8">
      <c r="A321" s="256"/>
      <c r="B321" s="10" t="s">
        <v>19</v>
      </c>
      <c r="C321" s="11" t="s">
        <v>70</v>
      </c>
      <c r="D321" s="49">
        <f>D317/D319</f>
        <v>1.1782945736434107</v>
      </c>
      <c r="E321" s="256"/>
      <c r="F321" s="10" t="s">
        <v>19</v>
      </c>
      <c r="G321" s="11" t="s">
        <v>70</v>
      </c>
      <c r="H321" s="49">
        <f>H317/H319</f>
        <v>0.96124031007751942</v>
      </c>
    </row>
    <row r="322" spans="1:8">
      <c r="A322" s="256"/>
      <c r="B322" s="23" t="s">
        <v>188</v>
      </c>
      <c r="C322" s="16" t="s">
        <v>57</v>
      </c>
      <c r="D322" s="51"/>
      <c r="E322" s="256"/>
      <c r="F322" s="23" t="s">
        <v>188</v>
      </c>
      <c r="G322" s="16" t="s">
        <v>57</v>
      </c>
      <c r="H322" s="51"/>
    </row>
    <row r="323" spans="1:8">
      <c r="A323" s="256"/>
      <c r="B323" s="10" t="s">
        <v>189</v>
      </c>
      <c r="C323" s="116"/>
      <c r="D323" s="49">
        <f>C323*D321</f>
        <v>0</v>
      </c>
      <c r="E323" s="256"/>
      <c r="F323" s="10" t="s">
        <v>189</v>
      </c>
      <c r="G323" s="116"/>
      <c r="H323" s="49">
        <f>G323*H321</f>
        <v>0</v>
      </c>
    </row>
    <row r="324" spans="1:8">
      <c r="A324" s="256"/>
      <c r="B324" s="10" t="s">
        <v>190</v>
      </c>
      <c r="C324" s="194"/>
      <c r="D324" s="49">
        <f>C324*D321</f>
        <v>0</v>
      </c>
      <c r="E324" s="256"/>
      <c r="F324" s="10" t="s">
        <v>190</v>
      </c>
      <c r="G324" s="194"/>
      <c r="H324" s="49">
        <f>G324*H321</f>
        <v>0</v>
      </c>
    </row>
    <row r="325" spans="1:8">
      <c r="A325" s="256"/>
      <c r="B325" s="10" t="s">
        <v>191</v>
      </c>
      <c r="C325" s="195"/>
      <c r="D325" s="49">
        <f>C325*D321</f>
        <v>0</v>
      </c>
      <c r="E325" s="256"/>
      <c r="F325" s="10" t="s">
        <v>191</v>
      </c>
      <c r="G325" s="195"/>
      <c r="H325" s="49">
        <f>G325*H321</f>
        <v>0</v>
      </c>
    </row>
    <row r="326" spans="1:8">
      <c r="A326" s="256"/>
      <c r="B326" s="10" t="s">
        <v>192</v>
      </c>
      <c r="C326" s="196"/>
      <c r="D326" s="49">
        <f>C326*D321</f>
        <v>0</v>
      </c>
      <c r="E326" s="256"/>
      <c r="F326" s="10" t="s">
        <v>192</v>
      </c>
      <c r="G326" s="196"/>
      <c r="H326" s="49">
        <f>G326*H321</f>
        <v>0</v>
      </c>
    </row>
    <row r="327" spans="1:8">
      <c r="A327" s="256"/>
      <c r="B327" s="10" t="s">
        <v>193</v>
      </c>
      <c r="C327" s="197"/>
      <c r="D327" s="49">
        <f>C327*D321</f>
        <v>0</v>
      </c>
      <c r="E327" s="256"/>
      <c r="F327" s="10" t="s">
        <v>193</v>
      </c>
      <c r="G327" s="197"/>
      <c r="H327" s="49">
        <f>G327*H321</f>
        <v>0</v>
      </c>
    </row>
    <row r="328" spans="1:8">
      <c r="A328" s="256"/>
      <c r="B328" s="10" t="s">
        <v>194</v>
      </c>
      <c r="C328" s="198"/>
      <c r="D328" s="49">
        <f>C328*D321</f>
        <v>0</v>
      </c>
      <c r="E328" s="256"/>
      <c r="F328" s="10" t="s">
        <v>194</v>
      </c>
      <c r="G328" s="198"/>
      <c r="H328" s="49">
        <f>G328*H321</f>
        <v>0</v>
      </c>
    </row>
    <row r="329" spans="1:8">
      <c r="A329" s="256"/>
      <c r="B329" s="10" t="s">
        <v>195</v>
      </c>
      <c r="C329" s="199"/>
      <c r="D329" s="49">
        <f>C329*D321</f>
        <v>0</v>
      </c>
      <c r="E329" s="256"/>
      <c r="F329" s="10" t="s">
        <v>195</v>
      </c>
      <c r="G329" s="199"/>
      <c r="H329" s="49">
        <f>G329*H321</f>
        <v>0</v>
      </c>
    </row>
    <row r="330" spans="1:8">
      <c r="A330" s="256"/>
      <c r="B330" s="10" t="s">
        <v>196</v>
      </c>
      <c r="C330" s="200"/>
      <c r="D330" s="49">
        <f>C330*D321</f>
        <v>0</v>
      </c>
      <c r="E330" s="256"/>
      <c r="F330" s="10" t="s">
        <v>196</v>
      </c>
      <c r="G330" s="200"/>
      <c r="H330" s="49">
        <f>G330*H321</f>
        <v>0</v>
      </c>
    </row>
    <row r="331" spans="1:8">
      <c r="A331" s="256"/>
      <c r="B331" s="10" t="s">
        <v>197</v>
      </c>
      <c r="C331" s="201"/>
      <c r="D331" s="49">
        <f>C331*D321</f>
        <v>0</v>
      </c>
      <c r="E331" s="256"/>
      <c r="F331" s="10" t="s">
        <v>197</v>
      </c>
      <c r="G331" s="201"/>
      <c r="H331" s="49">
        <f>G331*H321</f>
        <v>0</v>
      </c>
    </row>
    <row r="332" spans="1:8">
      <c r="A332" s="256"/>
      <c r="B332" s="10" t="s">
        <v>198</v>
      </c>
      <c r="C332" s="202"/>
      <c r="D332" s="49">
        <f>C332*D321</f>
        <v>0</v>
      </c>
      <c r="E332" s="256"/>
      <c r="F332" s="10" t="s">
        <v>198</v>
      </c>
      <c r="G332" s="202"/>
      <c r="H332" s="49">
        <f>G332*H321</f>
        <v>0</v>
      </c>
    </row>
    <row r="333" spans="1:8" ht="16" thickBot="1">
      <c r="A333" s="280"/>
      <c r="B333" s="108" t="s">
        <v>303</v>
      </c>
      <c r="C333" s="102">
        <f>SUM(C323:C332)</f>
        <v>0</v>
      </c>
      <c r="D333" s="22">
        <f>SUM(D323:D332)</f>
        <v>0</v>
      </c>
      <c r="E333" s="280"/>
      <c r="F333" s="108" t="s">
        <v>303</v>
      </c>
      <c r="G333" s="102">
        <f>SUM(G323:G332)</f>
        <v>0</v>
      </c>
      <c r="H333" s="22">
        <f>SUM(H323:H332)</f>
        <v>0</v>
      </c>
    </row>
    <row r="334" spans="1:8" ht="15.75" customHeight="1" thickBot="1">
      <c r="A334" s="258" t="s">
        <v>505</v>
      </c>
      <c r="B334" s="259"/>
      <c r="C334" s="259"/>
      <c r="D334" s="259"/>
      <c r="E334" s="259"/>
      <c r="F334" s="259"/>
      <c r="G334" s="259"/>
      <c r="H334" s="259"/>
    </row>
    <row r="335" spans="1:8">
      <c r="A335" s="255"/>
      <c r="B335" s="2" t="s">
        <v>0</v>
      </c>
      <c r="C335" s="3"/>
      <c r="D335" s="4" t="s">
        <v>2</v>
      </c>
      <c r="E335" s="255"/>
      <c r="F335" s="2" t="s">
        <v>0</v>
      </c>
      <c r="G335" s="3"/>
      <c r="H335" s="5" t="s">
        <v>2</v>
      </c>
    </row>
    <row r="336" spans="1:8" ht="33">
      <c r="A336" s="256"/>
      <c r="B336" s="6" t="s">
        <v>199</v>
      </c>
      <c r="C336" s="7" t="s">
        <v>58</v>
      </c>
      <c r="D336" s="37">
        <v>8.1999999999999993</v>
      </c>
      <c r="E336" s="256"/>
      <c r="F336" s="6" t="s">
        <v>200</v>
      </c>
      <c r="G336" s="7" t="s">
        <v>201</v>
      </c>
      <c r="H336" s="19">
        <v>15</v>
      </c>
    </row>
    <row r="337" spans="1:8" ht="22">
      <c r="A337" s="256"/>
      <c r="B337" s="10" t="s">
        <v>187</v>
      </c>
      <c r="C337" s="11" t="s">
        <v>61</v>
      </c>
      <c r="D337" s="12" t="s">
        <v>9</v>
      </c>
      <c r="E337" s="256"/>
      <c r="F337" s="10" t="s">
        <v>187</v>
      </c>
      <c r="G337" s="11" t="s">
        <v>61</v>
      </c>
      <c r="H337" s="13" t="s">
        <v>9</v>
      </c>
    </row>
    <row r="338" spans="1:8">
      <c r="A338" s="256"/>
      <c r="B338" s="10" t="s">
        <v>11</v>
      </c>
      <c r="C338" s="11" t="s">
        <v>63</v>
      </c>
      <c r="D338" s="48">
        <f>H3</f>
        <v>6.45</v>
      </c>
      <c r="E338" s="256"/>
      <c r="F338" s="10" t="s">
        <v>11</v>
      </c>
      <c r="G338" s="11" t="s">
        <v>202</v>
      </c>
      <c r="H338" s="49">
        <f>H3</f>
        <v>6.45</v>
      </c>
    </row>
    <row r="339" spans="1:8">
      <c r="A339" s="256"/>
      <c r="B339" s="10" t="s">
        <v>28</v>
      </c>
      <c r="C339" s="11" t="s">
        <v>55</v>
      </c>
      <c r="D339" s="12" t="s">
        <v>29</v>
      </c>
      <c r="E339" s="256"/>
      <c r="F339" s="10" t="s">
        <v>28</v>
      </c>
      <c r="G339" s="11" t="s">
        <v>203</v>
      </c>
      <c r="H339" s="13" t="s">
        <v>29</v>
      </c>
    </row>
    <row r="340" spans="1:8">
      <c r="A340" s="256"/>
      <c r="B340" s="10" t="s">
        <v>19</v>
      </c>
      <c r="C340" s="11" t="s">
        <v>85</v>
      </c>
      <c r="D340" s="48">
        <f>D336/D338</f>
        <v>1.2713178294573642</v>
      </c>
      <c r="E340" s="256"/>
      <c r="F340" s="10" t="s">
        <v>19</v>
      </c>
      <c r="G340" s="11" t="s">
        <v>204</v>
      </c>
      <c r="H340" s="49">
        <f>H336/H338</f>
        <v>2.3255813953488373</v>
      </c>
    </row>
    <row r="341" spans="1:8">
      <c r="A341" s="256"/>
      <c r="B341" s="23" t="s">
        <v>188</v>
      </c>
      <c r="C341" s="7" t="s">
        <v>57</v>
      </c>
      <c r="D341" s="12"/>
      <c r="E341" s="256"/>
      <c r="F341" s="23" t="s">
        <v>188</v>
      </c>
      <c r="G341" s="7" t="s">
        <v>57</v>
      </c>
      <c r="H341" s="49"/>
    </row>
    <row r="342" spans="1:8">
      <c r="A342" s="256"/>
      <c r="B342" s="10" t="s">
        <v>189</v>
      </c>
      <c r="C342" s="116"/>
      <c r="D342" s="48">
        <f>C342*D340</f>
        <v>0</v>
      </c>
      <c r="E342" s="256"/>
      <c r="F342" s="10" t="s">
        <v>189</v>
      </c>
      <c r="G342" s="116"/>
      <c r="H342" s="49">
        <f>G342*H340</f>
        <v>0</v>
      </c>
    </row>
    <row r="343" spans="1:8">
      <c r="A343" s="256"/>
      <c r="B343" s="10" t="s">
        <v>190</v>
      </c>
      <c r="C343" s="194"/>
      <c r="D343" s="48">
        <f>C343*D340</f>
        <v>0</v>
      </c>
      <c r="E343" s="256"/>
      <c r="F343" s="10" t="s">
        <v>191</v>
      </c>
      <c r="G343" s="204"/>
      <c r="H343" s="49">
        <f>G343*H340</f>
        <v>0</v>
      </c>
    </row>
    <row r="344" spans="1:8">
      <c r="A344" s="256"/>
      <c r="B344" s="10" t="s">
        <v>191</v>
      </c>
      <c r="C344" s="203"/>
      <c r="D344" s="48">
        <f>C344*D340</f>
        <v>0</v>
      </c>
      <c r="E344" s="256"/>
      <c r="F344" s="10" t="s">
        <v>205</v>
      </c>
      <c r="G344" s="103"/>
      <c r="H344" s="49">
        <f>G344*H340</f>
        <v>0</v>
      </c>
    </row>
    <row r="345" spans="1:8">
      <c r="A345" s="256"/>
      <c r="B345" s="10" t="s">
        <v>192</v>
      </c>
      <c r="C345" s="196"/>
      <c r="D345" s="48">
        <f>C345*D340</f>
        <v>0</v>
      </c>
      <c r="E345" s="256"/>
      <c r="F345" s="10" t="s">
        <v>195</v>
      </c>
      <c r="G345" s="205"/>
      <c r="H345" s="49">
        <f>G345*H340</f>
        <v>0</v>
      </c>
    </row>
    <row r="346" spans="1:8">
      <c r="A346" s="256"/>
      <c r="B346" s="10" t="s">
        <v>193</v>
      </c>
      <c r="C346" s="197"/>
      <c r="D346" s="48">
        <f>C346*D340</f>
        <v>0</v>
      </c>
      <c r="E346" s="256"/>
      <c r="F346" s="10" t="s">
        <v>206</v>
      </c>
      <c r="G346" s="206"/>
      <c r="H346" s="49">
        <f>G346*H340</f>
        <v>0</v>
      </c>
    </row>
    <row r="347" spans="1:8">
      <c r="A347" s="256"/>
      <c r="B347" s="10" t="s">
        <v>194</v>
      </c>
      <c r="C347" s="198"/>
      <c r="D347" s="48">
        <f>C347*D340</f>
        <v>0</v>
      </c>
      <c r="E347" s="256"/>
      <c r="F347" s="10" t="s">
        <v>194</v>
      </c>
      <c r="G347" s="198"/>
      <c r="H347" s="49">
        <f>G347*H340</f>
        <v>0</v>
      </c>
    </row>
    <row r="348" spans="1:8">
      <c r="A348" s="256"/>
      <c r="B348" s="10" t="s">
        <v>195</v>
      </c>
      <c r="C348" s="199"/>
      <c r="D348" s="48">
        <f>C348*D340</f>
        <v>0</v>
      </c>
      <c r="E348" s="256"/>
      <c r="F348" s="10" t="s">
        <v>196</v>
      </c>
      <c r="G348" s="200"/>
      <c r="H348" s="49">
        <f>G348*H340</f>
        <v>0</v>
      </c>
    </row>
    <row r="349" spans="1:8">
      <c r="A349" s="256"/>
      <c r="B349" s="10" t="s">
        <v>196</v>
      </c>
      <c r="C349" s="200"/>
      <c r="D349" s="48">
        <f>C349*D340</f>
        <v>0</v>
      </c>
      <c r="E349" s="256"/>
      <c r="F349" s="10"/>
      <c r="G349" s="111"/>
      <c r="H349" s="49">
        <f>G349*H340</f>
        <v>0</v>
      </c>
    </row>
    <row r="350" spans="1:8">
      <c r="A350" s="256"/>
      <c r="B350" s="10" t="s">
        <v>197</v>
      </c>
      <c r="C350" s="201"/>
      <c r="D350" s="48">
        <f>C350*D340</f>
        <v>0</v>
      </c>
      <c r="E350" s="256"/>
      <c r="F350" s="10"/>
      <c r="G350" s="112"/>
      <c r="H350" s="49">
        <f>G350*H340</f>
        <v>0</v>
      </c>
    </row>
    <row r="351" spans="1:8">
      <c r="A351" s="256"/>
      <c r="B351" s="10" t="s">
        <v>198</v>
      </c>
      <c r="C351" s="202"/>
      <c r="D351" s="48">
        <f>C351*D340</f>
        <v>0</v>
      </c>
      <c r="E351" s="256"/>
      <c r="F351" s="10"/>
      <c r="G351" s="112"/>
      <c r="H351" s="49">
        <f>G351*H340</f>
        <v>0</v>
      </c>
    </row>
    <row r="352" spans="1:8" ht="16" thickBot="1">
      <c r="A352" s="280"/>
      <c r="B352" s="108" t="s">
        <v>303</v>
      </c>
      <c r="C352" s="102">
        <f>SUM(C338:C351)</f>
        <v>0</v>
      </c>
      <c r="D352" s="20">
        <f>SUM(D342:D351)</f>
        <v>0</v>
      </c>
      <c r="E352" s="280"/>
      <c r="F352" s="108" t="s">
        <v>303</v>
      </c>
      <c r="G352" s="102">
        <f>SUM(G342:G351)</f>
        <v>0</v>
      </c>
      <c r="H352" s="22">
        <f>SUM(H342:H351)</f>
        <v>0</v>
      </c>
    </row>
    <row r="353" spans="1:8" ht="15.75" customHeight="1" thickBot="1">
      <c r="A353" s="258" t="s">
        <v>505</v>
      </c>
      <c r="B353" s="259"/>
      <c r="C353" s="259"/>
      <c r="D353" s="259"/>
      <c r="E353" s="259"/>
      <c r="F353" s="259"/>
      <c r="G353" s="259"/>
      <c r="H353" s="259"/>
    </row>
    <row r="354" spans="1:8">
      <c r="A354" s="255"/>
      <c r="B354" s="2" t="s">
        <v>0</v>
      </c>
      <c r="C354" s="3"/>
      <c r="D354" s="4" t="s">
        <v>2</v>
      </c>
      <c r="E354" s="255"/>
      <c r="F354" s="2" t="s">
        <v>0</v>
      </c>
      <c r="G354" s="3"/>
      <c r="H354" s="5" t="s">
        <v>2</v>
      </c>
    </row>
    <row r="355" spans="1:8" ht="33">
      <c r="A355" s="256"/>
      <c r="B355" s="6" t="s">
        <v>207</v>
      </c>
      <c r="C355" s="7" t="s">
        <v>58</v>
      </c>
      <c r="D355" s="37">
        <v>17</v>
      </c>
      <c r="E355" s="256"/>
      <c r="F355" s="6" t="s">
        <v>208</v>
      </c>
      <c r="G355" s="7" t="s">
        <v>58</v>
      </c>
      <c r="H355" s="19">
        <v>13</v>
      </c>
    </row>
    <row r="356" spans="1:8" ht="22">
      <c r="A356" s="256"/>
      <c r="B356" s="10" t="s">
        <v>187</v>
      </c>
      <c r="C356" s="11" t="s">
        <v>61</v>
      </c>
      <c r="D356" s="12" t="s">
        <v>9</v>
      </c>
      <c r="E356" s="256"/>
      <c r="F356" s="10" t="s">
        <v>187</v>
      </c>
      <c r="G356" s="11" t="s">
        <v>61</v>
      </c>
      <c r="H356" s="13" t="s">
        <v>9</v>
      </c>
    </row>
    <row r="357" spans="1:8">
      <c r="A357" s="256"/>
      <c r="B357" s="10" t="s">
        <v>11</v>
      </c>
      <c r="C357" s="11" t="s">
        <v>209</v>
      </c>
      <c r="D357" s="48">
        <f>H3</f>
        <v>6.45</v>
      </c>
      <c r="E357" s="256"/>
      <c r="F357" s="10" t="s">
        <v>11</v>
      </c>
      <c r="G357" s="11" t="s">
        <v>63</v>
      </c>
      <c r="H357" s="49">
        <f>H3</f>
        <v>6.45</v>
      </c>
    </row>
    <row r="358" spans="1:8">
      <c r="A358" s="256"/>
      <c r="B358" s="10" t="s">
        <v>28</v>
      </c>
      <c r="C358" s="11" t="s">
        <v>210</v>
      </c>
      <c r="D358" s="12" t="s">
        <v>29</v>
      </c>
      <c r="E358" s="256"/>
      <c r="F358" s="10" t="s">
        <v>28</v>
      </c>
      <c r="G358" s="11" t="s">
        <v>55</v>
      </c>
      <c r="H358" s="13" t="s">
        <v>29</v>
      </c>
    </row>
    <row r="359" spans="1:8">
      <c r="A359" s="256"/>
      <c r="B359" s="10" t="s">
        <v>19</v>
      </c>
      <c r="C359" s="11" t="s">
        <v>211</v>
      </c>
      <c r="D359" s="48">
        <f>D355/D357</f>
        <v>2.635658914728682</v>
      </c>
      <c r="E359" s="256"/>
      <c r="F359" s="10" t="s">
        <v>19</v>
      </c>
      <c r="G359" s="11" t="s">
        <v>212</v>
      </c>
      <c r="H359" s="49">
        <f>H355/H357</f>
        <v>2.0155038759689923</v>
      </c>
    </row>
    <row r="360" spans="1:8">
      <c r="A360" s="256"/>
      <c r="B360" s="23" t="s">
        <v>188</v>
      </c>
      <c r="C360" s="7" t="s">
        <v>57</v>
      </c>
      <c r="D360" s="12"/>
      <c r="E360" s="256"/>
      <c r="F360" s="23" t="s">
        <v>188</v>
      </c>
      <c r="G360" s="7" t="s">
        <v>57</v>
      </c>
      <c r="H360" s="51"/>
    </row>
    <row r="361" spans="1:8">
      <c r="A361" s="256"/>
      <c r="B361" s="10" t="s">
        <v>213</v>
      </c>
      <c r="C361" s="207"/>
      <c r="D361" s="48">
        <f>C361*D359</f>
        <v>0</v>
      </c>
      <c r="E361" s="256"/>
      <c r="F361" s="10" t="s">
        <v>189</v>
      </c>
      <c r="G361" s="116"/>
      <c r="H361" s="49">
        <f>G361*H359</f>
        <v>0</v>
      </c>
    </row>
    <row r="362" spans="1:8">
      <c r="A362" s="256"/>
      <c r="B362" s="10" t="s">
        <v>214</v>
      </c>
      <c r="C362" s="207"/>
      <c r="D362" s="48">
        <f>C362*D359</f>
        <v>0</v>
      </c>
      <c r="E362" s="256"/>
      <c r="F362" s="10" t="s">
        <v>215</v>
      </c>
      <c r="G362" s="208"/>
      <c r="H362" s="49">
        <f>G362*H359</f>
        <v>0</v>
      </c>
    </row>
    <row r="363" spans="1:8">
      <c r="A363" s="256"/>
      <c r="B363" s="10" t="s">
        <v>216</v>
      </c>
      <c r="C363" s="207"/>
      <c r="D363" s="48">
        <f>C363*D359</f>
        <v>0</v>
      </c>
      <c r="E363" s="256"/>
      <c r="F363" s="10" t="s">
        <v>206</v>
      </c>
      <c r="G363" s="201"/>
      <c r="H363" s="49">
        <f>G363*H359</f>
        <v>0</v>
      </c>
    </row>
    <row r="364" spans="1:8">
      <c r="A364" s="256"/>
      <c r="B364" s="10" t="s">
        <v>217</v>
      </c>
      <c r="C364" s="207"/>
      <c r="D364" s="48">
        <f>C364*D359</f>
        <v>0</v>
      </c>
      <c r="E364" s="256"/>
      <c r="F364" s="10" t="s">
        <v>191</v>
      </c>
      <c r="G364" s="209"/>
      <c r="H364" s="49">
        <f>G364*H359</f>
        <v>0</v>
      </c>
    </row>
    <row r="365" spans="1:8">
      <c r="A365" s="256"/>
      <c r="B365" s="10" t="s">
        <v>218</v>
      </c>
      <c r="C365" s="207"/>
      <c r="D365" s="48">
        <f>C365*D359</f>
        <v>0</v>
      </c>
      <c r="E365" s="256"/>
      <c r="F365" s="10" t="s">
        <v>205</v>
      </c>
      <c r="G365" s="103"/>
      <c r="H365" s="49">
        <f>G365*H359</f>
        <v>0</v>
      </c>
    </row>
    <row r="366" spans="1:8">
      <c r="A366" s="256"/>
      <c r="B366" s="10" t="s">
        <v>219</v>
      </c>
      <c r="C366" s="207"/>
      <c r="D366" s="48">
        <f>C366*D359</f>
        <v>0</v>
      </c>
      <c r="E366" s="256"/>
      <c r="F366" s="10"/>
      <c r="G366" s="111"/>
      <c r="H366" s="49"/>
    </row>
    <row r="367" spans="1:8">
      <c r="A367" s="256"/>
      <c r="B367" s="10" t="s">
        <v>220</v>
      </c>
      <c r="C367" s="207"/>
      <c r="D367" s="48">
        <f>C367*D359</f>
        <v>0</v>
      </c>
      <c r="E367" s="256"/>
      <c r="F367" s="10"/>
      <c r="G367" s="111"/>
      <c r="H367" s="49"/>
    </row>
    <row r="368" spans="1:8">
      <c r="A368" s="256"/>
      <c r="B368" s="10" t="s">
        <v>221</v>
      </c>
      <c r="C368" s="207"/>
      <c r="D368" s="48">
        <f>C368*D359</f>
        <v>0</v>
      </c>
      <c r="E368" s="256"/>
      <c r="F368" s="10"/>
      <c r="G368" s="111"/>
      <c r="H368" s="49"/>
    </row>
    <row r="369" spans="1:8">
      <c r="A369" s="256"/>
      <c r="B369" s="10" t="s">
        <v>222</v>
      </c>
      <c r="C369" s="207"/>
      <c r="D369" s="48">
        <f>C369*D359</f>
        <v>0</v>
      </c>
      <c r="E369" s="256"/>
      <c r="F369" s="10"/>
      <c r="G369" s="112"/>
      <c r="H369" s="49"/>
    </row>
    <row r="370" spans="1:8">
      <c r="A370" s="256"/>
      <c r="B370" s="10" t="s">
        <v>223</v>
      </c>
      <c r="C370" s="207"/>
      <c r="D370" s="48">
        <f>C370*D359</f>
        <v>0</v>
      </c>
      <c r="E370" s="256"/>
      <c r="F370" s="10"/>
      <c r="G370" s="112"/>
      <c r="H370" s="49"/>
    </row>
    <row r="371" spans="1:8">
      <c r="A371" s="256"/>
      <c r="B371" s="10" t="s">
        <v>224</v>
      </c>
      <c r="C371" s="207"/>
      <c r="D371" s="48">
        <f>C371*D359</f>
        <v>0</v>
      </c>
      <c r="E371" s="256"/>
      <c r="F371" s="10"/>
      <c r="G371" s="112"/>
      <c r="H371" s="49"/>
    </row>
    <row r="372" spans="1:8">
      <c r="A372" s="256"/>
      <c r="B372" s="10" t="s">
        <v>225</v>
      </c>
      <c r="C372" s="207"/>
      <c r="D372" s="48">
        <f>C372*D359</f>
        <v>0</v>
      </c>
      <c r="E372" s="256"/>
      <c r="F372" s="10"/>
      <c r="G372" s="112"/>
      <c r="H372" s="49"/>
    </row>
    <row r="373" spans="1:8" ht="16" thickBot="1">
      <c r="A373" s="280"/>
      <c r="B373" s="108" t="s">
        <v>303</v>
      </c>
      <c r="C373" s="102">
        <f>SUM(C361:C372)</f>
        <v>0</v>
      </c>
      <c r="D373" s="20">
        <f>SUM(D361:D372)</f>
        <v>0</v>
      </c>
      <c r="E373" s="280"/>
      <c r="F373" s="108" t="s">
        <v>303</v>
      </c>
      <c r="G373" s="102">
        <f>SUM(G361:G372)</f>
        <v>0</v>
      </c>
      <c r="H373" s="22">
        <f>SUM(H361:H372)</f>
        <v>0</v>
      </c>
    </row>
    <row r="374" spans="1:8" ht="15.75" customHeight="1" thickBot="1">
      <c r="A374" s="258" t="s">
        <v>505</v>
      </c>
      <c r="B374" s="259"/>
      <c r="C374" s="259"/>
      <c r="D374" s="259"/>
      <c r="E374" s="259"/>
      <c r="F374" s="259"/>
      <c r="G374" s="259"/>
      <c r="H374" s="259"/>
    </row>
    <row r="375" spans="1:8">
      <c r="A375" s="255"/>
      <c r="B375" s="2" t="s">
        <v>0</v>
      </c>
      <c r="C375" s="3"/>
      <c r="D375" s="4" t="s">
        <v>2</v>
      </c>
      <c r="E375" s="255"/>
      <c r="F375" s="2" t="s">
        <v>0</v>
      </c>
      <c r="G375" s="3"/>
      <c r="H375" s="5" t="s">
        <v>2</v>
      </c>
    </row>
    <row r="376" spans="1:8" ht="33">
      <c r="A376" s="256"/>
      <c r="B376" s="6" t="s">
        <v>226</v>
      </c>
      <c r="C376" s="7" t="s">
        <v>58</v>
      </c>
      <c r="D376" s="37">
        <v>13</v>
      </c>
      <c r="E376" s="256"/>
      <c r="F376" s="6" t="s">
        <v>302</v>
      </c>
      <c r="G376" s="16" t="s">
        <v>58</v>
      </c>
      <c r="H376" s="19">
        <v>10</v>
      </c>
    </row>
    <row r="377" spans="1:8" ht="22">
      <c r="A377" s="256"/>
      <c r="B377" s="10" t="s">
        <v>187</v>
      </c>
      <c r="C377" s="11" t="s">
        <v>61</v>
      </c>
      <c r="D377" s="12" t="s">
        <v>9</v>
      </c>
      <c r="E377" s="256"/>
      <c r="F377" s="10" t="s">
        <v>187</v>
      </c>
      <c r="G377" s="11" t="s">
        <v>61</v>
      </c>
      <c r="H377" s="13" t="s">
        <v>9</v>
      </c>
    </row>
    <row r="378" spans="1:8">
      <c r="A378" s="256"/>
      <c r="B378" s="10" t="s">
        <v>11</v>
      </c>
      <c r="C378" s="11" t="s">
        <v>63</v>
      </c>
      <c r="D378" s="12">
        <f>H3</f>
        <v>6.45</v>
      </c>
      <c r="E378" s="256"/>
      <c r="F378" s="10" t="s">
        <v>11</v>
      </c>
      <c r="G378" s="11" t="s">
        <v>63</v>
      </c>
      <c r="H378" s="13">
        <f>H3</f>
        <v>6.45</v>
      </c>
    </row>
    <row r="379" spans="1:8">
      <c r="A379" s="256"/>
      <c r="B379" s="10" t="s">
        <v>28</v>
      </c>
      <c r="C379" s="11" t="s">
        <v>55</v>
      </c>
      <c r="D379" s="12" t="s">
        <v>29</v>
      </c>
      <c r="E379" s="256"/>
      <c r="F379" s="10" t="s">
        <v>28</v>
      </c>
      <c r="G379" s="11" t="s">
        <v>55</v>
      </c>
      <c r="H379" s="13" t="s">
        <v>29</v>
      </c>
    </row>
    <row r="380" spans="1:8">
      <c r="A380" s="256"/>
      <c r="B380" s="10" t="s">
        <v>19</v>
      </c>
      <c r="C380" s="11" t="s">
        <v>212</v>
      </c>
      <c r="D380" s="48">
        <f>D376/D378</f>
        <v>2.0155038759689923</v>
      </c>
      <c r="E380" s="256"/>
      <c r="F380" s="10" t="s">
        <v>19</v>
      </c>
      <c r="G380" s="11" t="s">
        <v>212</v>
      </c>
      <c r="H380" s="49">
        <f>H376/H378</f>
        <v>1.5503875968992247</v>
      </c>
    </row>
    <row r="381" spans="1:8">
      <c r="A381" s="256"/>
      <c r="B381" s="23" t="s">
        <v>188</v>
      </c>
      <c r="C381" s="7" t="s">
        <v>57</v>
      </c>
      <c r="D381" s="12"/>
      <c r="E381" s="256"/>
      <c r="F381" s="23" t="s">
        <v>188</v>
      </c>
      <c r="G381" s="16" t="s">
        <v>57</v>
      </c>
      <c r="H381" s="51"/>
    </row>
    <row r="382" spans="1:8">
      <c r="A382" s="256"/>
      <c r="B382" s="10" t="s">
        <v>189</v>
      </c>
      <c r="C382" s="210"/>
      <c r="D382" s="48">
        <f>C382*D380</f>
        <v>0</v>
      </c>
      <c r="E382" s="256"/>
      <c r="F382" s="10" t="s">
        <v>189</v>
      </c>
      <c r="G382" s="116"/>
      <c r="H382" s="49">
        <f>G382*H380</f>
        <v>0</v>
      </c>
    </row>
    <row r="383" spans="1:8">
      <c r="A383" s="256"/>
      <c r="B383" s="10" t="s">
        <v>190</v>
      </c>
      <c r="C383" s="211"/>
      <c r="D383" s="48">
        <f>C383*D380</f>
        <v>0</v>
      </c>
      <c r="E383" s="256"/>
      <c r="F383" s="10" t="s">
        <v>215</v>
      </c>
      <c r="G383" s="208"/>
      <c r="H383" s="49">
        <f>G383*H380</f>
        <v>0</v>
      </c>
    </row>
    <row r="384" spans="1:8">
      <c r="A384" s="256"/>
      <c r="B384" s="10" t="s">
        <v>231</v>
      </c>
      <c r="C384" s="212"/>
      <c r="D384" s="48">
        <f>C384*D380</f>
        <v>0</v>
      </c>
      <c r="E384" s="256"/>
      <c r="F384" s="11"/>
      <c r="G384" s="58"/>
      <c r="H384" s="49"/>
    </row>
    <row r="385" spans="1:8">
      <c r="A385" s="256"/>
      <c r="B385" s="10" t="s">
        <v>197</v>
      </c>
      <c r="C385" s="213"/>
      <c r="D385" s="48">
        <f>C385*D380</f>
        <v>0</v>
      </c>
      <c r="E385" s="256"/>
      <c r="F385" s="11"/>
      <c r="G385" s="53"/>
      <c r="H385" s="49"/>
    </row>
    <row r="386" spans="1:8">
      <c r="A386" s="256"/>
      <c r="B386" s="10" t="s">
        <v>195</v>
      </c>
      <c r="C386" s="214"/>
      <c r="D386" s="48">
        <f>C386*D380</f>
        <v>0</v>
      </c>
      <c r="E386" s="256"/>
      <c r="F386" s="11"/>
      <c r="G386" s="52"/>
      <c r="H386" s="49"/>
    </row>
    <row r="387" spans="1:8" ht="16" thickBot="1">
      <c r="A387" s="280"/>
      <c r="B387" s="108" t="s">
        <v>303</v>
      </c>
      <c r="C387" s="102">
        <f>SUM(C382:C386)</f>
        <v>0</v>
      </c>
      <c r="D387" s="20">
        <f>SUM(D382:D386)</f>
        <v>0</v>
      </c>
      <c r="E387" s="280"/>
      <c r="F387" s="108" t="s">
        <v>303</v>
      </c>
      <c r="G387" s="21">
        <f>SUM(G382:G383)</f>
        <v>0</v>
      </c>
      <c r="H387" s="22">
        <f>SUM(H382:H383)</f>
        <v>0</v>
      </c>
    </row>
    <row r="388" spans="1:8" ht="15" thickBot="1">
      <c r="A388" s="258" t="s">
        <v>505</v>
      </c>
      <c r="B388" s="259"/>
      <c r="C388" s="259"/>
      <c r="D388" s="259"/>
      <c r="E388" s="259"/>
      <c r="F388" s="259"/>
      <c r="G388" s="259"/>
      <c r="H388" s="259"/>
    </row>
    <row r="389" spans="1:8">
      <c r="A389" s="255"/>
      <c r="B389" s="2" t="s">
        <v>0</v>
      </c>
      <c r="C389" s="55"/>
      <c r="D389" s="5" t="s">
        <v>2</v>
      </c>
      <c r="E389" s="255"/>
      <c r="F389" s="2" t="s">
        <v>0</v>
      </c>
      <c r="G389" s="55"/>
      <c r="H389" s="5" t="s">
        <v>2</v>
      </c>
    </row>
    <row r="390" spans="1:8" ht="22">
      <c r="A390" s="256"/>
      <c r="B390" s="6" t="s">
        <v>227</v>
      </c>
      <c r="C390" s="56" t="s">
        <v>58</v>
      </c>
      <c r="D390" s="19">
        <v>14</v>
      </c>
      <c r="E390" s="256"/>
      <c r="F390" s="6" t="s">
        <v>227</v>
      </c>
      <c r="G390" s="56" t="s">
        <v>58</v>
      </c>
      <c r="H390" s="19">
        <v>9</v>
      </c>
    </row>
    <row r="391" spans="1:8" ht="22">
      <c r="A391" s="256"/>
      <c r="B391" s="10" t="s">
        <v>187</v>
      </c>
      <c r="C391" s="57" t="s">
        <v>61</v>
      </c>
      <c r="D391" s="13" t="s">
        <v>9</v>
      </c>
      <c r="E391" s="256"/>
      <c r="F391" s="10" t="s">
        <v>187</v>
      </c>
      <c r="G391" s="57" t="s">
        <v>61</v>
      </c>
      <c r="H391" s="13" t="s">
        <v>9</v>
      </c>
    </row>
    <row r="392" spans="1:8">
      <c r="A392" s="256"/>
      <c r="B392" s="10" t="s">
        <v>11</v>
      </c>
      <c r="C392" s="57" t="s">
        <v>63</v>
      </c>
      <c r="D392" s="49">
        <f>H3</f>
        <v>6.45</v>
      </c>
      <c r="E392" s="256"/>
      <c r="F392" s="10" t="s">
        <v>11</v>
      </c>
      <c r="G392" s="57" t="s">
        <v>63</v>
      </c>
      <c r="H392" s="49">
        <f>H3</f>
        <v>6.45</v>
      </c>
    </row>
    <row r="393" spans="1:8">
      <c r="A393" s="256"/>
      <c r="B393" s="10" t="s">
        <v>28</v>
      </c>
      <c r="C393" s="57" t="s">
        <v>55</v>
      </c>
      <c r="D393" s="13" t="s">
        <v>29</v>
      </c>
      <c r="E393" s="256"/>
      <c r="F393" s="10" t="s">
        <v>28</v>
      </c>
      <c r="G393" s="57" t="s">
        <v>55</v>
      </c>
      <c r="H393" s="13" t="s">
        <v>29</v>
      </c>
    </row>
    <row r="394" spans="1:8">
      <c r="A394" s="256"/>
      <c r="B394" s="10" t="s">
        <v>19</v>
      </c>
      <c r="C394" s="57" t="s">
        <v>228</v>
      </c>
      <c r="D394" s="49">
        <f>D390/D392</f>
        <v>2.1705426356589146</v>
      </c>
      <c r="E394" s="256"/>
      <c r="F394" s="10" t="s">
        <v>19</v>
      </c>
      <c r="G394" s="57" t="s">
        <v>228</v>
      </c>
      <c r="H394" s="49">
        <f>H390/H392</f>
        <v>1.3953488372093024</v>
      </c>
    </row>
    <row r="395" spans="1:8">
      <c r="A395" s="256"/>
      <c r="B395" s="16" t="s">
        <v>188</v>
      </c>
      <c r="C395" s="16" t="s">
        <v>57</v>
      </c>
      <c r="D395" s="13"/>
      <c r="E395" s="256"/>
      <c r="F395" s="16" t="s">
        <v>188</v>
      </c>
      <c r="G395" s="16" t="s">
        <v>57</v>
      </c>
      <c r="H395" s="13"/>
    </row>
    <row r="396" spans="1:8">
      <c r="A396" s="256"/>
      <c r="B396" s="11" t="s">
        <v>229</v>
      </c>
      <c r="C396" s="215"/>
      <c r="D396" s="49">
        <f>C396*D394</f>
        <v>0</v>
      </c>
      <c r="E396" s="256"/>
      <c r="F396" s="11" t="s">
        <v>229</v>
      </c>
      <c r="G396" s="215"/>
      <c r="H396" s="49">
        <f>G396*H394</f>
        <v>0</v>
      </c>
    </row>
    <row r="397" spans="1:8">
      <c r="A397" s="256"/>
      <c r="B397" s="11" t="s">
        <v>230</v>
      </c>
      <c r="C397" s="216"/>
      <c r="D397" s="49">
        <f>C397*D394</f>
        <v>0</v>
      </c>
      <c r="E397" s="256"/>
      <c r="F397" s="11" t="s">
        <v>230</v>
      </c>
      <c r="G397" s="216"/>
      <c r="H397" s="49">
        <f>G397*H394</f>
        <v>0</v>
      </c>
    </row>
    <row r="398" spans="1:8">
      <c r="A398" s="256"/>
      <c r="B398" s="11" t="s">
        <v>196</v>
      </c>
      <c r="C398" s="217"/>
      <c r="D398" s="49">
        <f>C398*D394</f>
        <v>0</v>
      </c>
      <c r="E398" s="256"/>
      <c r="F398" s="11" t="s">
        <v>196</v>
      </c>
      <c r="G398" s="217"/>
      <c r="H398" s="49">
        <f>G398*H394</f>
        <v>0</v>
      </c>
    </row>
    <row r="399" spans="1:8" ht="16" thickBot="1">
      <c r="A399" s="280"/>
      <c r="B399" s="108" t="s">
        <v>303</v>
      </c>
      <c r="C399" s="102">
        <f>SUM(C396:C398)</f>
        <v>0</v>
      </c>
      <c r="D399" s="22">
        <f>SUM(D396:D398)</f>
        <v>0</v>
      </c>
      <c r="E399" s="280"/>
      <c r="F399" s="108" t="s">
        <v>303</v>
      </c>
      <c r="G399" s="102">
        <f>SUM(G396:G398)</f>
        <v>0</v>
      </c>
      <c r="H399" s="22">
        <f>SUM(H396:H398)</f>
        <v>0</v>
      </c>
    </row>
    <row r="400" spans="1:8" ht="15.75" customHeight="1" thickBot="1">
      <c r="A400" s="258" t="s">
        <v>505</v>
      </c>
      <c r="B400" s="259"/>
      <c r="C400" s="259"/>
      <c r="D400" s="259"/>
      <c r="E400" s="259"/>
      <c r="F400" s="259"/>
      <c r="G400" s="259"/>
      <c r="H400" s="259"/>
    </row>
    <row r="401" spans="1:8">
      <c r="A401" s="255"/>
      <c r="B401" s="2" t="s">
        <v>0</v>
      </c>
      <c r="C401" s="3"/>
      <c r="D401" s="4" t="s">
        <v>2</v>
      </c>
      <c r="E401" s="255"/>
      <c r="F401" s="2"/>
      <c r="G401" s="55"/>
      <c r="H401" s="5"/>
    </row>
    <row r="402" spans="1:8" ht="33">
      <c r="A402" s="256"/>
      <c r="B402" s="6" t="s">
        <v>232</v>
      </c>
      <c r="C402" s="7" t="s">
        <v>119</v>
      </c>
      <c r="D402" s="37">
        <v>13</v>
      </c>
      <c r="E402" s="256"/>
      <c r="F402" s="6"/>
      <c r="G402" s="56"/>
      <c r="H402" s="9"/>
    </row>
    <row r="403" spans="1:8" ht="22">
      <c r="A403" s="256"/>
      <c r="B403" s="10"/>
      <c r="C403" s="11" t="s">
        <v>61</v>
      </c>
      <c r="D403" s="12" t="s">
        <v>9</v>
      </c>
      <c r="E403" s="256"/>
      <c r="F403" s="10"/>
      <c r="G403" s="57"/>
      <c r="H403" s="13"/>
    </row>
    <row r="404" spans="1:8">
      <c r="A404" s="256"/>
      <c r="B404" s="10" t="s">
        <v>11</v>
      </c>
      <c r="C404" s="11" t="s">
        <v>233</v>
      </c>
      <c r="D404" s="48">
        <f>H3</f>
        <v>6.45</v>
      </c>
      <c r="E404" s="256"/>
      <c r="F404" s="10"/>
      <c r="G404" s="57"/>
      <c r="H404" s="13"/>
    </row>
    <row r="405" spans="1:8">
      <c r="A405" s="256"/>
      <c r="B405" s="10" t="s">
        <v>28</v>
      </c>
      <c r="C405" s="11" t="s">
        <v>234</v>
      </c>
      <c r="D405" s="12" t="s">
        <v>29</v>
      </c>
      <c r="E405" s="256"/>
      <c r="F405" s="10"/>
      <c r="G405" s="57"/>
      <c r="H405" s="13"/>
    </row>
    <row r="406" spans="1:8">
      <c r="A406" s="256"/>
      <c r="B406" s="10" t="s">
        <v>94</v>
      </c>
      <c r="C406" s="11" t="s">
        <v>212</v>
      </c>
      <c r="D406" s="48">
        <f>D402/D404</f>
        <v>2.0155038759689923</v>
      </c>
      <c r="E406" s="256"/>
      <c r="F406" s="10"/>
      <c r="G406" s="57"/>
      <c r="H406" s="49"/>
    </row>
    <row r="407" spans="1:8">
      <c r="A407" s="256"/>
      <c r="B407" s="23" t="s">
        <v>188</v>
      </c>
      <c r="C407" s="7" t="s">
        <v>57</v>
      </c>
      <c r="D407" s="12"/>
      <c r="E407" s="256"/>
      <c r="F407" s="7"/>
      <c r="G407" s="7"/>
      <c r="H407" s="13"/>
    </row>
    <row r="408" spans="1:8">
      <c r="A408" s="256"/>
      <c r="B408" s="10" t="s">
        <v>189</v>
      </c>
      <c r="C408" s="210"/>
      <c r="D408" s="48">
        <f>C408*D406</f>
        <v>0</v>
      </c>
      <c r="E408" s="256"/>
      <c r="F408" s="11"/>
      <c r="G408" s="58"/>
      <c r="H408" s="49"/>
    </row>
    <row r="409" spans="1:8">
      <c r="A409" s="256"/>
      <c r="B409" s="10" t="s">
        <v>197</v>
      </c>
      <c r="C409" s="201"/>
      <c r="D409" s="48">
        <f>C409*D406</f>
        <v>0</v>
      </c>
      <c r="E409" s="256"/>
      <c r="F409" s="11"/>
      <c r="G409" s="58"/>
      <c r="H409" s="49"/>
    </row>
    <row r="410" spans="1:8">
      <c r="A410" s="256"/>
      <c r="B410" s="10" t="s">
        <v>235</v>
      </c>
      <c r="C410" s="209"/>
      <c r="D410" s="48">
        <f>C410*D406</f>
        <v>0</v>
      </c>
      <c r="E410" s="256"/>
      <c r="F410" s="11"/>
      <c r="G410" s="58"/>
      <c r="H410" s="49"/>
    </row>
    <row r="411" spans="1:8">
      <c r="A411" s="256"/>
      <c r="B411" s="10" t="s">
        <v>236</v>
      </c>
      <c r="C411" s="218"/>
      <c r="D411" s="48">
        <f>C411*D406</f>
        <v>0</v>
      </c>
      <c r="E411" s="256"/>
      <c r="F411" s="11"/>
      <c r="G411" s="59"/>
      <c r="H411" s="49"/>
    </row>
    <row r="412" spans="1:8" ht="16" thickBot="1">
      <c r="A412" s="280"/>
      <c r="B412" s="108" t="s">
        <v>303</v>
      </c>
      <c r="C412" s="102">
        <f>SUM(C408:C411)</f>
        <v>0</v>
      </c>
      <c r="D412" s="20">
        <f>SUM(D408:D411)</f>
        <v>0</v>
      </c>
      <c r="E412" s="280"/>
      <c r="F412" s="35"/>
      <c r="G412" s="21"/>
      <c r="H412" s="22"/>
    </row>
    <row r="413" spans="1:8">
      <c r="A413" s="273" t="s">
        <v>300</v>
      </c>
      <c r="B413" s="273"/>
      <c r="C413" s="273"/>
      <c r="D413" s="273"/>
      <c r="E413" s="273"/>
      <c r="F413" s="273"/>
      <c r="G413" s="273"/>
      <c r="H413" s="273"/>
    </row>
    <row r="414" spans="1:8">
      <c r="A414" s="273"/>
      <c r="B414" s="273"/>
      <c r="C414" s="273"/>
      <c r="D414" s="273"/>
      <c r="E414" s="273"/>
      <c r="F414" s="273"/>
      <c r="G414" s="273"/>
      <c r="H414" s="273"/>
    </row>
    <row r="415" spans="1:8" ht="15" thickBot="1">
      <c r="A415" s="273"/>
      <c r="B415" s="273"/>
      <c r="C415" s="273"/>
      <c r="D415" s="273"/>
      <c r="E415" s="273"/>
      <c r="F415" s="273"/>
      <c r="G415" s="273"/>
      <c r="H415" s="273"/>
    </row>
    <row r="416" spans="1:8">
      <c r="A416" s="255"/>
      <c r="B416" s="44" t="s">
        <v>73</v>
      </c>
      <c r="C416" s="3"/>
      <c r="D416" s="4" t="s">
        <v>2</v>
      </c>
      <c r="E416" s="255"/>
      <c r="F416" s="44" t="s">
        <v>73</v>
      </c>
      <c r="G416" s="3"/>
      <c r="H416" s="5" t="s">
        <v>2</v>
      </c>
    </row>
    <row r="417" spans="1:8" ht="22">
      <c r="A417" s="256"/>
      <c r="B417" s="6" t="s">
        <v>237</v>
      </c>
      <c r="C417" s="7" t="s">
        <v>58</v>
      </c>
      <c r="D417" s="37">
        <v>18</v>
      </c>
      <c r="E417" s="256"/>
      <c r="F417" s="6" t="s">
        <v>237</v>
      </c>
      <c r="G417" s="16" t="s">
        <v>58</v>
      </c>
      <c r="H417" s="19">
        <v>13</v>
      </c>
    </row>
    <row r="418" spans="1:8" ht="33">
      <c r="A418" s="256"/>
      <c r="B418" s="10" t="s">
        <v>239</v>
      </c>
      <c r="C418" s="11" t="s">
        <v>61</v>
      </c>
      <c r="D418" s="12" t="s">
        <v>9</v>
      </c>
      <c r="E418" s="256"/>
      <c r="F418" s="10" t="s">
        <v>239</v>
      </c>
      <c r="G418" s="11" t="s">
        <v>61</v>
      </c>
      <c r="H418" s="13" t="s">
        <v>9</v>
      </c>
    </row>
    <row r="419" spans="1:8">
      <c r="A419" s="256"/>
      <c r="B419" s="10" t="s">
        <v>11</v>
      </c>
      <c r="C419" s="11" t="s">
        <v>241</v>
      </c>
      <c r="D419" s="37">
        <f>H3</f>
        <v>6.45</v>
      </c>
      <c r="E419" s="256"/>
      <c r="F419" s="10" t="s">
        <v>11</v>
      </c>
      <c r="G419" s="11" t="s">
        <v>241</v>
      </c>
      <c r="H419" s="19">
        <f>H3</f>
        <v>6.45</v>
      </c>
    </row>
    <row r="420" spans="1:8">
      <c r="A420" s="256"/>
      <c r="B420" s="10" t="s">
        <v>28</v>
      </c>
      <c r="C420" s="11" t="s">
        <v>242</v>
      </c>
      <c r="D420" s="12" t="s">
        <v>29</v>
      </c>
      <c r="E420" s="256"/>
      <c r="F420" s="10" t="s">
        <v>28</v>
      </c>
      <c r="G420" s="11" t="s">
        <v>242</v>
      </c>
      <c r="H420" s="13" t="s">
        <v>29</v>
      </c>
    </row>
    <row r="421" spans="1:8">
      <c r="A421" s="256"/>
      <c r="B421" s="10" t="s">
        <v>19</v>
      </c>
      <c r="C421" s="11" t="s">
        <v>181</v>
      </c>
      <c r="D421" s="14">
        <f t="shared" ref="D421" si="0">D417/D419</f>
        <v>2.7906976744186047</v>
      </c>
      <c r="E421" s="256"/>
      <c r="F421" s="10" t="s">
        <v>19</v>
      </c>
      <c r="G421" s="11" t="s">
        <v>181</v>
      </c>
      <c r="H421" s="15">
        <f t="shared" ref="H421" si="1">H417/H419</f>
        <v>2.0155038759689923</v>
      </c>
    </row>
    <row r="422" spans="1:8">
      <c r="A422" s="256"/>
      <c r="B422" s="23" t="s">
        <v>72</v>
      </c>
      <c r="C422" s="7" t="s">
        <v>44</v>
      </c>
      <c r="D422" s="14"/>
      <c r="E422" s="256"/>
      <c r="F422" s="23" t="s">
        <v>72</v>
      </c>
      <c r="G422" s="16" t="s">
        <v>44</v>
      </c>
      <c r="H422" s="15"/>
    </row>
    <row r="423" spans="1:8">
      <c r="A423" s="256"/>
      <c r="B423" s="6" t="s">
        <v>206</v>
      </c>
      <c r="C423" s="201"/>
      <c r="D423" s="48">
        <f>C423*D421</f>
        <v>0</v>
      </c>
      <c r="E423" s="256"/>
      <c r="F423" s="6" t="s">
        <v>206</v>
      </c>
      <c r="G423" s="201"/>
      <c r="H423" s="49">
        <f>G423*H421</f>
        <v>0</v>
      </c>
    </row>
    <row r="424" spans="1:8">
      <c r="A424" s="256"/>
      <c r="B424" s="6" t="s">
        <v>243</v>
      </c>
      <c r="C424" s="219"/>
      <c r="D424" s="48">
        <f>C424*D421</f>
        <v>0</v>
      </c>
      <c r="E424" s="256"/>
      <c r="F424" s="6" t="s">
        <v>243</v>
      </c>
      <c r="G424" s="219"/>
      <c r="H424" s="49">
        <f>G424*H421</f>
        <v>0</v>
      </c>
    </row>
    <row r="425" spans="1:8">
      <c r="A425" s="256"/>
      <c r="B425" s="6" t="s">
        <v>231</v>
      </c>
      <c r="C425" s="212"/>
      <c r="D425" s="48">
        <f>C425*D421</f>
        <v>0</v>
      </c>
      <c r="E425" s="256"/>
      <c r="F425" s="6" t="s">
        <v>231</v>
      </c>
      <c r="G425" s="212"/>
      <c r="H425" s="49">
        <f>G425*H421</f>
        <v>0</v>
      </c>
    </row>
    <row r="426" spans="1:8">
      <c r="A426" s="256"/>
      <c r="B426" s="6" t="s">
        <v>236</v>
      </c>
      <c r="C426" s="220"/>
      <c r="D426" s="48">
        <f>C426*D421</f>
        <v>0</v>
      </c>
      <c r="E426" s="256"/>
      <c r="F426" s="6" t="s">
        <v>236</v>
      </c>
      <c r="G426" s="220"/>
      <c r="H426" s="49">
        <f>G426*H421</f>
        <v>0</v>
      </c>
    </row>
    <row r="427" spans="1:8">
      <c r="A427" s="256"/>
      <c r="B427" s="6" t="s">
        <v>194</v>
      </c>
      <c r="C427" s="221"/>
      <c r="D427" s="48">
        <f>C427*D421</f>
        <v>0</v>
      </c>
      <c r="E427" s="256"/>
      <c r="F427" s="6" t="s">
        <v>194</v>
      </c>
      <c r="G427" s="221"/>
      <c r="H427" s="49">
        <f>G427*H421</f>
        <v>0</v>
      </c>
    </row>
    <row r="428" spans="1:8">
      <c r="A428" s="256"/>
      <c r="B428" s="6" t="s">
        <v>244</v>
      </c>
      <c r="C428" s="222"/>
      <c r="D428" s="48">
        <f>D421*C428</f>
        <v>0</v>
      </c>
      <c r="E428" s="256"/>
      <c r="F428" s="6" t="s">
        <v>244</v>
      </c>
      <c r="G428" s="222"/>
      <c r="H428" s="49">
        <f>H421*G428</f>
        <v>0</v>
      </c>
    </row>
    <row r="429" spans="1:8" ht="16" thickBot="1">
      <c r="A429" s="257"/>
      <c r="B429" s="108" t="s">
        <v>303</v>
      </c>
      <c r="C429" s="102">
        <f>SUM(C423:C428)</f>
        <v>0</v>
      </c>
      <c r="D429" s="20">
        <f>SUM(D423:D428)</f>
        <v>0</v>
      </c>
      <c r="E429" s="257"/>
      <c r="F429" s="108" t="s">
        <v>303</v>
      </c>
      <c r="G429" s="102">
        <f>SUM(G423:G428)</f>
        <v>0</v>
      </c>
      <c r="H429" s="22">
        <f>SUM(H423:H428)</f>
        <v>0</v>
      </c>
    </row>
    <row r="430" spans="1:8" ht="15.75" customHeight="1" thickBot="1">
      <c r="A430" s="258" t="s">
        <v>505</v>
      </c>
      <c r="B430" s="259"/>
      <c r="C430" s="259"/>
      <c r="D430" s="259"/>
      <c r="E430" s="259"/>
      <c r="F430" s="259"/>
      <c r="G430" s="259"/>
      <c r="H430" s="259"/>
    </row>
    <row r="431" spans="1:8">
      <c r="A431" s="255"/>
      <c r="B431" s="44" t="s">
        <v>0</v>
      </c>
      <c r="C431" s="3"/>
      <c r="D431" s="5" t="s">
        <v>2</v>
      </c>
      <c r="E431" s="260"/>
      <c r="F431" s="69" t="s">
        <v>73</v>
      </c>
      <c r="G431" s="3"/>
      <c r="H431" s="5" t="s">
        <v>2</v>
      </c>
    </row>
    <row r="432" spans="1:8" ht="22">
      <c r="A432" s="256"/>
      <c r="B432" s="6" t="s">
        <v>238</v>
      </c>
      <c r="C432" s="89" t="s">
        <v>58</v>
      </c>
      <c r="D432" s="19">
        <v>19</v>
      </c>
      <c r="E432" s="261"/>
      <c r="F432" s="18" t="s">
        <v>265</v>
      </c>
      <c r="G432" s="89" t="s">
        <v>58</v>
      </c>
      <c r="H432" s="19">
        <v>40</v>
      </c>
    </row>
    <row r="433" spans="1:8" ht="66">
      <c r="A433" s="256"/>
      <c r="B433" s="10" t="s">
        <v>240</v>
      </c>
      <c r="C433" s="32" t="s">
        <v>61</v>
      </c>
      <c r="D433" s="13" t="s">
        <v>9</v>
      </c>
      <c r="E433" s="261"/>
      <c r="F433" s="73"/>
      <c r="G433" s="11" t="s">
        <v>61</v>
      </c>
      <c r="H433" s="13" t="s">
        <v>9</v>
      </c>
    </row>
    <row r="434" spans="1:8">
      <c r="A434" s="256"/>
      <c r="B434" s="10" t="s">
        <v>11</v>
      </c>
      <c r="C434" s="11" t="s">
        <v>241</v>
      </c>
      <c r="D434" s="19">
        <f>D18</f>
        <v>6.45</v>
      </c>
      <c r="E434" s="261"/>
      <c r="F434" s="73" t="s">
        <v>11</v>
      </c>
      <c r="G434" s="11" t="s">
        <v>255</v>
      </c>
      <c r="H434" s="19">
        <f>H3</f>
        <v>6.45</v>
      </c>
    </row>
    <row r="435" spans="1:8">
      <c r="A435" s="256"/>
      <c r="B435" s="10" t="s">
        <v>28</v>
      </c>
      <c r="C435" s="11" t="s">
        <v>242</v>
      </c>
      <c r="D435" s="13" t="s">
        <v>29</v>
      </c>
      <c r="E435" s="261"/>
      <c r="F435" s="73" t="s">
        <v>28</v>
      </c>
      <c r="G435" s="11" t="s">
        <v>92</v>
      </c>
      <c r="H435" s="13" t="s">
        <v>29</v>
      </c>
    </row>
    <row r="436" spans="1:8">
      <c r="A436" s="256"/>
      <c r="B436" s="10" t="s">
        <v>19</v>
      </c>
      <c r="C436" s="11" t="s">
        <v>181</v>
      </c>
      <c r="D436" s="15">
        <f t="shared" ref="D436" si="2">D432/D434</f>
        <v>2.945736434108527</v>
      </c>
      <c r="E436" s="261"/>
      <c r="F436" s="73" t="s">
        <v>19</v>
      </c>
      <c r="G436" s="11" t="s">
        <v>150</v>
      </c>
      <c r="H436" s="15">
        <f t="shared" ref="H436" si="3">H432/H434</f>
        <v>6.2015503875968987</v>
      </c>
    </row>
    <row r="437" spans="1:8">
      <c r="A437" s="256"/>
      <c r="B437" s="23" t="s">
        <v>72</v>
      </c>
      <c r="C437" s="89" t="s">
        <v>44</v>
      </c>
      <c r="D437" s="15"/>
      <c r="E437" s="261"/>
      <c r="F437" s="77" t="s">
        <v>266</v>
      </c>
      <c r="G437" s="89" t="s">
        <v>165</v>
      </c>
      <c r="H437" s="15"/>
    </row>
    <row r="438" spans="1:8">
      <c r="A438" s="256"/>
      <c r="B438" s="6" t="s">
        <v>45</v>
      </c>
      <c r="C438" s="103"/>
      <c r="D438" s="15">
        <f>C438*D436</f>
        <v>0</v>
      </c>
      <c r="E438" s="261"/>
      <c r="F438" s="115" t="s">
        <v>206</v>
      </c>
      <c r="G438" s="201"/>
      <c r="H438" s="15">
        <f>H436*G438</f>
        <v>0</v>
      </c>
    </row>
    <row r="439" spans="1:8">
      <c r="A439" s="256"/>
      <c r="B439" s="6"/>
      <c r="C439" s="113"/>
      <c r="D439" s="15"/>
      <c r="E439" s="261"/>
      <c r="F439" s="115" t="s">
        <v>243</v>
      </c>
      <c r="G439" s="116"/>
      <c r="H439" s="19">
        <f>H436*G439</f>
        <v>0</v>
      </c>
    </row>
    <row r="440" spans="1:8" ht="16" thickBot="1">
      <c r="A440" s="280"/>
      <c r="B440" s="108" t="s">
        <v>303</v>
      </c>
      <c r="C440" s="102">
        <f>C438</f>
        <v>0</v>
      </c>
      <c r="D440" s="22">
        <f>D438</f>
        <v>0</v>
      </c>
      <c r="E440" s="262"/>
      <c r="F440" s="108" t="s">
        <v>303</v>
      </c>
      <c r="G440" s="102">
        <f>SUM(G438:G439)</f>
        <v>0</v>
      </c>
      <c r="H440" s="22">
        <f>SUM(H438:H439)</f>
        <v>0</v>
      </c>
    </row>
    <row r="441" spans="1:8" ht="15" thickBot="1">
      <c r="A441" s="258" t="s">
        <v>505</v>
      </c>
      <c r="B441" s="259"/>
      <c r="C441" s="259"/>
      <c r="D441" s="259"/>
      <c r="E441" s="259"/>
      <c r="F441" s="259"/>
      <c r="G441" s="259"/>
      <c r="H441" s="259"/>
    </row>
    <row r="442" spans="1:8">
      <c r="A442" s="255"/>
      <c r="B442" s="44" t="s">
        <v>73</v>
      </c>
      <c r="C442" s="63"/>
      <c r="D442" s="64" t="s">
        <v>1</v>
      </c>
      <c r="E442" s="255"/>
      <c r="F442" s="44" t="s">
        <v>73</v>
      </c>
      <c r="G442" s="63"/>
      <c r="H442" s="64" t="s">
        <v>1</v>
      </c>
    </row>
    <row r="443" spans="1:8" ht="22">
      <c r="A443" s="256"/>
      <c r="B443" s="6" t="s">
        <v>245</v>
      </c>
      <c r="C443" s="66" t="s">
        <v>58</v>
      </c>
      <c r="D443" s="49">
        <v>19</v>
      </c>
      <c r="E443" s="256"/>
      <c r="F443" s="6" t="s">
        <v>245</v>
      </c>
      <c r="G443" s="66" t="s">
        <v>58</v>
      </c>
      <c r="H443" s="49">
        <v>16</v>
      </c>
    </row>
    <row r="444" spans="1:8" ht="33">
      <c r="A444" s="256"/>
      <c r="B444" s="10" t="s">
        <v>247</v>
      </c>
      <c r="C444" s="54" t="s">
        <v>61</v>
      </c>
      <c r="D444" s="49" t="s">
        <v>124</v>
      </c>
      <c r="E444" s="256"/>
      <c r="F444" s="10" t="s">
        <v>247</v>
      </c>
      <c r="G444" s="54" t="s">
        <v>61</v>
      </c>
      <c r="H444" s="49" t="s">
        <v>124</v>
      </c>
    </row>
    <row r="445" spans="1:8">
      <c r="A445" s="256"/>
      <c r="B445" s="10" t="s">
        <v>11</v>
      </c>
      <c r="C445" s="11" t="s">
        <v>241</v>
      </c>
      <c r="D445" s="19">
        <f>H3</f>
        <v>6.45</v>
      </c>
      <c r="E445" s="256"/>
      <c r="F445" s="10" t="s">
        <v>11</v>
      </c>
      <c r="G445" s="11" t="s">
        <v>241</v>
      </c>
      <c r="H445" s="19">
        <f>H3</f>
        <v>6.45</v>
      </c>
    </row>
    <row r="446" spans="1:8">
      <c r="A446" s="256"/>
      <c r="B446" s="10" t="s">
        <v>28</v>
      </c>
      <c r="C446" s="11" t="s">
        <v>242</v>
      </c>
      <c r="D446" s="13" t="s">
        <v>29</v>
      </c>
      <c r="E446" s="256"/>
      <c r="F446" s="10" t="s">
        <v>28</v>
      </c>
      <c r="G446" s="11" t="s">
        <v>242</v>
      </c>
      <c r="H446" s="13" t="s">
        <v>29</v>
      </c>
    </row>
    <row r="447" spans="1:8">
      <c r="A447" s="256"/>
      <c r="B447" s="10" t="s">
        <v>19</v>
      </c>
      <c r="C447" s="11" t="s">
        <v>181</v>
      </c>
      <c r="D447" s="15">
        <f t="shared" ref="D447" si="4">D443/D445</f>
        <v>2.945736434108527</v>
      </c>
      <c r="E447" s="256"/>
      <c r="F447" s="10" t="s">
        <v>19</v>
      </c>
      <c r="G447" s="11" t="s">
        <v>181</v>
      </c>
      <c r="H447" s="15">
        <f t="shared" ref="H447" si="5">H443/H445</f>
        <v>2.4806201550387597</v>
      </c>
    </row>
    <row r="448" spans="1:8">
      <c r="A448" s="256"/>
      <c r="B448" s="263" t="s">
        <v>22</v>
      </c>
      <c r="C448" s="265" t="s">
        <v>44</v>
      </c>
      <c r="D448" s="267"/>
      <c r="E448" s="256"/>
      <c r="F448" s="263" t="s">
        <v>22</v>
      </c>
      <c r="G448" s="265" t="s">
        <v>44</v>
      </c>
      <c r="H448" s="267"/>
    </row>
    <row r="449" spans="1:8">
      <c r="A449" s="256"/>
      <c r="B449" s="264"/>
      <c r="C449" s="266"/>
      <c r="D449" s="268"/>
      <c r="E449" s="256"/>
      <c r="F449" s="264"/>
      <c r="G449" s="266"/>
      <c r="H449" s="268"/>
    </row>
    <row r="450" spans="1:8">
      <c r="A450" s="256"/>
      <c r="B450" s="18" t="s">
        <v>24</v>
      </c>
      <c r="C450" s="103"/>
      <c r="D450" s="68">
        <f t="shared" ref="D450" si="6">C450*D447</f>
        <v>0</v>
      </c>
      <c r="E450" s="256"/>
      <c r="F450" s="18" t="s">
        <v>24</v>
      </c>
      <c r="G450" s="103"/>
      <c r="H450" s="68">
        <f t="shared" ref="H450" si="7">G450*H447</f>
        <v>0</v>
      </c>
    </row>
    <row r="451" spans="1:8" ht="16" thickBot="1">
      <c r="A451" s="257"/>
      <c r="B451" s="108" t="s">
        <v>303</v>
      </c>
      <c r="C451" s="102">
        <f t="shared" ref="C451:D451" si="8">SUM(C450:C450)</f>
        <v>0</v>
      </c>
      <c r="D451" s="22">
        <f t="shared" si="8"/>
        <v>0</v>
      </c>
      <c r="E451" s="257"/>
      <c r="F451" s="108" t="s">
        <v>303</v>
      </c>
      <c r="G451" s="102">
        <f t="shared" ref="G451:H451" si="9">SUM(G450:G450)</f>
        <v>0</v>
      </c>
      <c r="H451" s="22">
        <f t="shared" si="9"/>
        <v>0</v>
      </c>
    </row>
    <row r="452" spans="1:8" ht="15" thickBot="1">
      <c r="A452" s="258" t="s">
        <v>505</v>
      </c>
      <c r="B452" s="259"/>
      <c r="C452" s="259"/>
      <c r="D452" s="259"/>
      <c r="E452" s="259"/>
      <c r="F452" s="259"/>
      <c r="G452" s="259"/>
      <c r="H452" s="259"/>
    </row>
    <row r="453" spans="1:8">
      <c r="A453" s="255"/>
      <c r="B453" s="44" t="s">
        <v>0</v>
      </c>
      <c r="C453" s="3"/>
      <c r="D453" s="5" t="s">
        <v>2</v>
      </c>
      <c r="E453" s="260"/>
      <c r="F453" s="44" t="s">
        <v>0</v>
      </c>
      <c r="G453" s="3"/>
      <c r="H453" s="5" t="s">
        <v>2</v>
      </c>
    </row>
    <row r="454" spans="1:8" ht="22">
      <c r="A454" s="256"/>
      <c r="B454" s="6" t="s">
        <v>246</v>
      </c>
      <c r="C454" s="89" t="s">
        <v>58</v>
      </c>
      <c r="D454" s="19">
        <v>14</v>
      </c>
      <c r="E454" s="261"/>
      <c r="F454" s="6" t="s">
        <v>246</v>
      </c>
      <c r="G454" s="89" t="s">
        <v>58</v>
      </c>
      <c r="H454" s="19">
        <v>9</v>
      </c>
    </row>
    <row r="455" spans="1:8" ht="33">
      <c r="A455" s="256"/>
      <c r="B455" s="10" t="s">
        <v>248</v>
      </c>
      <c r="C455" s="32" t="s">
        <v>61</v>
      </c>
      <c r="D455" s="13" t="s">
        <v>9</v>
      </c>
      <c r="E455" s="261"/>
      <c r="F455" s="10" t="s">
        <v>248</v>
      </c>
      <c r="G455" s="32" t="s">
        <v>61</v>
      </c>
      <c r="H455" s="13" t="s">
        <v>9</v>
      </c>
    </row>
    <row r="456" spans="1:8">
      <c r="A456" s="256"/>
      <c r="B456" s="10" t="s">
        <v>11</v>
      </c>
      <c r="C456" s="11" t="s">
        <v>125</v>
      </c>
      <c r="D456" s="19">
        <f>H3</f>
        <v>6.45</v>
      </c>
      <c r="E456" s="261"/>
      <c r="F456" s="10" t="s">
        <v>11</v>
      </c>
      <c r="G456" s="11" t="s">
        <v>125</v>
      </c>
      <c r="H456" s="19">
        <f>H3</f>
        <v>6.45</v>
      </c>
    </row>
    <row r="457" spans="1:8">
      <c r="A457" s="256"/>
      <c r="B457" s="10" t="s">
        <v>28</v>
      </c>
      <c r="C457" s="11" t="s">
        <v>83</v>
      </c>
      <c r="D457" s="13" t="s">
        <v>29</v>
      </c>
      <c r="E457" s="261"/>
      <c r="F457" s="10" t="s">
        <v>28</v>
      </c>
      <c r="G457" s="11" t="s">
        <v>83</v>
      </c>
      <c r="H457" s="13" t="s">
        <v>29</v>
      </c>
    </row>
    <row r="458" spans="1:8">
      <c r="A458" s="256"/>
      <c r="B458" s="10" t="s">
        <v>19</v>
      </c>
      <c r="C458" s="11" t="s">
        <v>127</v>
      </c>
      <c r="D458" s="15">
        <f t="shared" ref="D458" si="10">D454/D456</f>
        <v>2.1705426356589146</v>
      </c>
      <c r="E458" s="261"/>
      <c r="F458" s="10" t="s">
        <v>19</v>
      </c>
      <c r="G458" s="11" t="s">
        <v>127</v>
      </c>
      <c r="H458" s="15">
        <f t="shared" ref="H458" si="11">H454/H456</f>
        <v>1.3953488372093024</v>
      </c>
    </row>
    <row r="459" spans="1:8">
      <c r="A459" s="256"/>
      <c r="B459" s="6" t="s">
        <v>22</v>
      </c>
      <c r="C459" s="89" t="s">
        <v>57</v>
      </c>
      <c r="D459" s="15"/>
      <c r="E459" s="261"/>
      <c r="F459" s="6" t="s">
        <v>22</v>
      </c>
      <c r="G459" s="89" t="s">
        <v>57</v>
      </c>
      <c r="H459" s="15"/>
    </row>
    <row r="460" spans="1:8">
      <c r="A460" s="256"/>
      <c r="B460" s="6" t="s">
        <v>249</v>
      </c>
      <c r="C460" s="223"/>
      <c r="D460" s="15">
        <f>D458*C460</f>
        <v>0</v>
      </c>
      <c r="E460" s="261"/>
      <c r="F460" s="6" t="s">
        <v>249</v>
      </c>
      <c r="G460" s="223"/>
      <c r="H460" s="15">
        <f>H458*G460</f>
        <v>0</v>
      </c>
    </row>
    <row r="461" spans="1:8">
      <c r="A461" s="256"/>
      <c r="B461" s="18" t="s">
        <v>250</v>
      </c>
      <c r="C461" s="210"/>
      <c r="D461" s="19">
        <f>C461*D458</f>
        <v>0</v>
      </c>
      <c r="E461" s="261"/>
      <c r="F461" s="18" t="s">
        <v>250</v>
      </c>
      <c r="G461" s="210"/>
      <c r="H461" s="19">
        <f>G461*H458</f>
        <v>0</v>
      </c>
    </row>
    <row r="462" spans="1:8" ht="16" thickBot="1">
      <c r="A462" s="257"/>
      <c r="B462" s="108" t="s">
        <v>303</v>
      </c>
      <c r="C462" s="102">
        <f>SUM(C460:C461)</f>
        <v>0</v>
      </c>
      <c r="D462" s="22">
        <f>SUM(D460:D461)</f>
        <v>0</v>
      </c>
      <c r="E462" s="262"/>
      <c r="F462" s="108" t="s">
        <v>303</v>
      </c>
      <c r="G462" s="102">
        <f>SUM(G460:G461)</f>
        <v>0</v>
      </c>
      <c r="H462" s="22">
        <f>SUM(H460:H461)</f>
        <v>0</v>
      </c>
    </row>
    <row r="463" spans="1:8" ht="15.75" customHeight="1" thickBot="1">
      <c r="A463" s="258" t="s">
        <v>505</v>
      </c>
      <c r="B463" s="259"/>
      <c r="C463" s="259"/>
      <c r="D463" s="259"/>
      <c r="E463" s="259"/>
      <c r="F463" s="259"/>
      <c r="G463" s="259"/>
      <c r="H463" s="259"/>
    </row>
    <row r="464" spans="1:8">
      <c r="A464" s="255"/>
      <c r="B464" s="69" t="s">
        <v>73</v>
      </c>
      <c r="C464" s="70"/>
      <c r="D464" s="71" t="s">
        <v>2</v>
      </c>
      <c r="E464" s="277"/>
      <c r="F464" s="69" t="s">
        <v>0</v>
      </c>
      <c r="G464" s="3"/>
      <c r="H464" s="5" t="s">
        <v>2</v>
      </c>
    </row>
    <row r="465" spans="1:8" ht="22">
      <c r="A465" s="256"/>
      <c r="B465" s="18" t="s">
        <v>251</v>
      </c>
      <c r="C465" s="72" t="s">
        <v>58</v>
      </c>
      <c r="D465" s="78">
        <v>21</v>
      </c>
      <c r="E465" s="278"/>
      <c r="F465" s="18" t="s">
        <v>252</v>
      </c>
      <c r="G465" s="7" t="s">
        <v>58</v>
      </c>
      <c r="H465" s="19">
        <v>21</v>
      </c>
    </row>
    <row r="466" spans="1:8" ht="33">
      <c r="A466" s="256"/>
      <c r="B466" s="73" t="s">
        <v>253</v>
      </c>
      <c r="C466" s="74" t="s">
        <v>61</v>
      </c>
      <c r="D466" s="75" t="s">
        <v>9</v>
      </c>
      <c r="E466" s="278"/>
      <c r="F466" s="73" t="s">
        <v>254</v>
      </c>
      <c r="G466" s="11" t="s">
        <v>61</v>
      </c>
      <c r="H466" s="13" t="s">
        <v>9</v>
      </c>
    </row>
    <row r="467" spans="1:8" ht="22">
      <c r="A467" s="256"/>
      <c r="B467" s="73" t="s">
        <v>11</v>
      </c>
      <c r="C467" s="74" t="s">
        <v>255</v>
      </c>
      <c r="D467" s="78">
        <f>H3</f>
        <v>6.45</v>
      </c>
      <c r="E467" s="278"/>
      <c r="F467" s="73"/>
      <c r="G467" s="11" t="s">
        <v>91</v>
      </c>
      <c r="H467" s="19">
        <f>H3</f>
        <v>6.45</v>
      </c>
    </row>
    <row r="468" spans="1:8">
      <c r="A468" s="256"/>
      <c r="B468" s="73" t="s">
        <v>28</v>
      </c>
      <c r="C468" s="74" t="s">
        <v>92</v>
      </c>
      <c r="D468" s="75" t="s">
        <v>29</v>
      </c>
      <c r="E468" s="278"/>
      <c r="F468" s="73" t="s">
        <v>28</v>
      </c>
      <c r="G468" s="11" t="s">
        <v>84</v>
      </c>
      <c r="H468" s="13" t="s">
        <v>29</v>
      </c>
    </row>
    <row r="469" spans="1:8">
      <c r="A469" s="256"/>
      <c r="B469" s="73" t="s">
        <v>19</v>
      </c>
      <c r="C469" s="74" t="s">
        <v>256</v>
      </c>
      <c r="D469" s="76">
        <f t="shared" ref="D469" si="12">D465/D467</f>
        <v>3.2558139534883721</v>
      </c>
      <c r="E469" s="278"/>
      <c r="F469" s="73" t="s">
        <v>19</v>
      </c>
      <c r="G469" s="11" t="s">
        <v>94</v>
      </c>
      <c r="H469" s="15">
        <f t="shared" ref="H469" si="13">H465/H467</f>
        <v>3.2558139534883721</v>
      </c>
    </row>
    <row r="470" spans="1:8">
      <c r="A470" s="256"/>
      <c r="B470" s="77" t="s">
        <v>22</v>
      </c>
      <c r="C470" s="72" t="s">
        <v>257</v>
      </c>
      <c r="D470" s="76"/>
      <c r="E470" s="278"/>
      <c r="F470" s="77" t="s">
        <v>72</v>
      </c>
      <c r="G470" s="7" t="s">
        <v>44</v>
      </c>
      <c r="H470" s="15"/>
    </row>
    <row r="471" spans="1:8">
      <c r="A471" s="256"/>
      <c r="B471" s="18" t="s">
        <v>24</v>
      </c>
      <c r="C471" s="103"/>
      <c r="D471" s="78">
        <f t="shared" ref="D471" si="14">C471*D469</f>
        <v>0</v>
      </c>
      <c r="E471" s="278"/>
      <c r="F471" s="18" t="s">
        <v>24</v>
      </c>
      <c r="G471" s="103"/>
      <c r="H471" s="19">
        <f t="shared" ref="H471" si="15">G471*H469</f>
        <v>0</v>
      </c>
    </row>
    <row r="472" spans="1:8" ht="16" thickBot="1">
      <c r="A472" s="257"/>
      <c r="B472" s="108" t="s">
        <v>303</v>
      </c>
      <c r="C472" s="114">
        <f>C471</f>
        <v>0</v>
      </c>
      <c r="D472" s="79">
        <f>D471</f>
        <v>0</v>
      </c>
      <c r="E472" s="279"/>
      <c r="F472" s="108" t="s">
        <v>303</v>
      </c>
      <c r="G472" s="102">
        <f>G471</f>
        <v>0</v>
      </c>
      <c r="H472" s="22">
        <f>H471</f>
        <v>0</v>
      </c>
    </row>
    <row r="473" spans="1:8" ht="15.75" customHeight="1" thickBot="1">
      <c r="A473" s="258" t="s">
        <v>505</v>
      </c>
      <c r="B473" s="259"/>
      <c r="C473" s="259"/>
      <c r="D473" s="259"/>
      <c r="E473" s="259"/>
      <c r="F473" s="259"/>
      <c r="G473" s="259"/>
      <c r="H473" s="259"/>
    </row>
    <row r="474" spans="1:8">
      <c r="A474" s="255"/>
      <c r="B474" s="44" t="s">
        <v>73</v>
      </c>
      <c r="C474" s="3"/>
      <c r="D474" s="5" t="s">
        <v>2</v>
      </c>
      <c r="E474" s="255"/>
      <c r="F474" s="44" t="s">
        <v>73</v>
      </c>
      <c r="G474" s="3"/>
      <c r="H474" s="5" t="s">
        <v>2</v>
      </c>
    </row>
    <row r="475" spans="1:8" ht="22">
      <c r="A475" s="256"/>
      <c r="B475" s="6" t="s">
        <v>258</v>
      </c>
      <c r="C475" s="7" t="s">
        <v>121</v>
      </c>
      <c r="D475" s="19">
        <v>24</v>
      </c>
      <c r="E475" s="256"/>
      <c r="F475" s="6" t="s">
        <v>258</v>
      </c>
      <c r="G475" s="89" t="s">
        <v>121</v>
      </c>
      <c r="H475" s="19">
        <v>16</v>
      </c>
    </row>
    <row r="476" spans="1:8" ht="33">
      <c r="A476" s="256"/>
      <c r="B476" s="10" t="s">
        <v>260</v>
      </c>
      <c r="C476" s="11" t="s">
        <v>61</v>
      </c>
      <c r="D476" s="13" t="s">
        <v>9</v>
      </c>
      <c r="E476" s="256"/>
      <c r="F476" s="10" t="s">
        <v>260</v>
      </c>
      <c r="G476" s="11" t="s">
        <v>61</v>
      </c>
      <c r="H476" s="13" t="s">
        <v>9</v>
      </c>
    </row>
    <row r="477" spans="1:8">
      <c r="A477" s="256"/>
      <c r="B477" s="10" t="s">
        <v>11</v>
      </c>
      <c r="C477" s="11" t="s">
        <v>255</v>
      </c>
      <c r="D477" s="19">
        <f>H3</f>
        <v>6.45</v>
      </c>
      <c r="E477" s="256"/>
      <c r="F477" s="10" t="s">
        <v>11</v>
      </c>
      <c r="G477" s="11" t="s">
        <v>255</v>
      </c>
      <c r="H477" s="19">
        <f>H3</f>
        <v>6.45</v>
      </c>
    </row>
    <row r="478" spans="1:8">
      <c r="A478" s="256"/>
      <c r="B478" s="10" t="s">
        <v>28</v>
      </c>
      <c r="C478" s="11" t="s">
        <v>92</v>
      </c>
      <c r="D478" s="13" t="s">
        <v>29</v>
      </c>
      <c r="E478" s="256"/>
      <c r="F478" s="10" t="s">
        <v>28</v>
      </c>
      <c r="G478" s="11" t="s">
        <v>92</v>
      </c>
      <c r="H478" s="13" t="s">
        <v>29</v>
      </c>
    </row>
    <row r="479" spans="1:8">
      <c r="A479" s="256"/>
      <c r="B479" s="10" t="s">
        <v>19</v>
      </c>
      <c r="C479" s="11" t="s">
        <v>263</v>
      </c>
      <c r="D479" s="15">
        <f t="shared" ref="D479" si="16">D475/D477</f>
        <v>3.7209302325581395</v>
      </c>
      <c r="E479" s="256"/>
      <c r="F479" s="10" t="s">
        <v>19</v>
      </c>
      <c r="G479" s="11" t="s">
        <v>263</v>
      </c>
      <c r="H479" s="15">
        <f t="shared" ref="H479" si="17">H475/H477</f>
        <v>2.4806201550387597</v>
      </c>
    </row>
    <row r="480" spans="1:8">
      <c r="A480" s="256"/>
      <c r="B480" s="23" t="s">
        <v>72</v>
      </c>
      <c r="C480" s="7" t="s">
        <v>44</v>
      </c>
      <c r="D480" s="15"/>
      <c r="E480" s="256"/>
      <c r="F480" s="23" t="s">
        <v>72</v>
      </c>
      <c r="G480" s="89" t="s">
        <v>44</v>
      </c>
      <c r="H480" s="15"/>
    </row>
    <row r="481" spans="1:8">
      <c r="A481" s="256"/>
      <c r="B481" s="18" t="s">
        <v>24</v>
      </c>
      <c r="C481" s="103"/>
      <c r="D481" s="19">
        <f t="shared" ref="D481" si="18">C481*D479</f>
        <v>0</v>
      </c>
      <c r="E481" s="256"/>
      <c r="F481" s="18" t="s">
        <v>24</v>
      </c>
      <c r="G481" s="103"/>
      <c r="H481" s="19">
        <f t="shared" ref="H481" si="19">G481*H479</f>
        <v>0</v>
      </c>
    </row>
    <row r="482" spans="1:8" ht="16" thickBot="1">
      <c r="A482" s="257"/>
      <c r="B482" s="108" t="s">
        <v>303</v>
      </c>
      <c r="C482" s="102">
        <f t="shared" ref="C482:D482" si="20">SUM(C481:C481)</f>
        <v>0</v>
      </c>
      <c r="D482" s="22">
        <f t="shared" si="20"/>
        <v>0</v>
      </c>
      <c r="E482" s="257"/>
      <c r="F482" s="108" t="s">
        <v>303</v>
      </c>
      <c r="G482" s="102">
        <f t="shared" ref="G482:H482" si="21">SUM(G481:G481)</f>
        <v>0</v>
      </c>
      <c r="H482" s="22">
        <f t="shared" si="21"/>
        <v>0</v>
      </c>
    </row>
    <row r="483" spans="1:8" ht="15" thickBot="1">
      <c r="A483" s="258" t="s">
        <v>505</v>
      </c>
      <c r="B483" s="259"/>
      <c r="C483" s="259"/>
      <c r="D483" s="259"/>
      <c r="E483" s="259"/>
      <c r="F483" s="259"/>
      <c r="G483" s="259"/>
      <c r="H483" s="259"/>
    </row>
    <row r="484" spans="1:8">
      <c r="A484" s="255"/>
      <c r="B484" s="44" t="s">
        <v>0</v>
      </c>
      <c r="C484" s="3"/>
      <c r="D484" s="5" t="s">
        <v>2</v>
      </c>
      <c r="E484" s="255"/>
      <c r="F484" s="44" t="s">
        <v>0</v>
      </c>
      <c r="G484" s="3"/>
      <c r="H484" s="5" t="s">
        <v>2</v>
      </c>
    </row>
    <row r="485" spans="1:8" ht="22">
      <c r="A485" s="256"/>
      <c r="B485" s="6" t="s">
        <v>259</v>
      </c>
      <c r="C485" s="89" t="s">
        <v>121</v>
      </c>
      <c r="D485" s="106">
        <v>28</v>
      </c>
      <c r="E485" s="256"/>
      <c r="F485" s="6" t="s">
        <v>259</v>
      </c>
      <c r="G485" s="89" t="s">
        <v>121</v>
      </c>
      <c r="H485" s="106">
        <v>18</v>
      </c>
    </row>
    <row r="486" spans="1:8" ht="22">
      <c r="A486" s="256"/>
      <c r="B486" s="10" t="s">
        <v>261</v>
      </c>
      <c r="C486" s="11" t="s">
        <v>61</v>
      </c>
      <c r="D486" s="13" t="s">
        <v>9</v>
      </c>
      <c r="E486" s="256"/>
      <c r="F486" s="10" t="s">
        <v>261</v>
      </c>
      <c r="G486" s="11" t="s">
        <v>61</v>
      </c>
      <c r="H486" s="13" t="s">
        <v>9</v>
      </c>
    </row>
    <row r="487" spans="1:8">
      <c r="A487" s="256"/>
      <c r="B487" s="10" t="s">
        <v>11</v>
      </c>
      <c r="C487" s="11" t="s">
        <v>262</v>
      </c>
      <c r="D487" s="19">
        <f>H3</f>
        <v>6.45</v>
      </c>
      <c r="E487" s="256"/>
      <c r="F487" s="10" t="s">
        <v>11</v>
      </c>
      <c r="G487" s="11" t="s">
        <v>262</v>
      </c>
      <c r="H487" s="19">
        <f>H3</f>
        <v>6.45</v>
      </c>
    </row>
    <row r="488" spans="1:8">
      <c r="A488" s="256"/>
      <c r="B488" s="10" t="s">
        <v>28</v>
      </c>
      <c r="C488" s="11" t="s">
        <v>55</v>
      </c>
      <c r="D488" s="13" t="s">
        <v>29</v>
      </c>
      <c r="E488" s="256"/>
      <c r="F488" s="10" t="s">
        <v>28</v>
      </c>
      <c r="G488" s="11" t="s">
        <v>55</v>
      </c>
      <c r="H488" s="13" t="s">
        <v>29</v>
      </c>
    </row>
    <row r="489" spans="1:8">
      <c r="A489" s="256"/>
      <c r="B489" s="10" t="s">
        <v>19</v>
      </c>
      <c r="C489" s="11" t="s">
        <v>264</v>
      </c>
      <c r="D489" s="15">
        <f t="shared" ref="D489" si="22">D485/D487</f>
        <v>4.3410852713178292</v>
      </c>
      <c r="E489" s="256"/>
      <c r="F489" s="10" t="s">
        <v>19</v>
      </c>
      <c r="G489" s="11" t="s">
        <v>264</v>
      </c>
      <c r="H489" s="15">
        <f t="shared" ref="H489" si="23">H485/H487</f>
        <v>2.7906976744186047</v>
      </c>
    </row>
    <row r="490" spans="1:8">
      <c r="A490" s="256"/>
      <c r="B490" s="23" t="s">
        <v>72</v>
      </c>
      <c r="C490" s="89" t="s">
        <v>165</v>
      </c>
      <c r="D490" s="15"/>
      <c r="E490" s="256"/>
      <c r="F490" s="23" t="s">
        <v>72</v>
      </c>
      <c r="G490" s="89" t="s">
        <v>165</v>
      </c>
      <c r="H490" s="15"/>
    </row>
    <row r="491" spans="1:8">
      <c r="A491" s="256"/>
      <c r="B491" s="18" t="s">
        <v>24</v>
      </c>
      <c r="C491" s="103"/>
      <c r="D491" s="19">
        <f t="shared" ref="D491" si="24">C491*D489</f>
        <v>0</v>
      </c>
      <c r="E491" s="256"/>
      <c r="F491" s="18" t="s">
        <v>24</v>
      </c>
      <c r="G491" s="103"/>
      <c r="H491" s="19">
        <f t="shared" ref="H491" si="25">G491*H489</f>
        <v>0</v>
      </c>
    </row>
    <row r="492" spans="1:8" ht="16" thickBot="1">
      <c r="A492" s="257"/>
      <c r="B492" s="108" t="s">
        <v>303</v>
      </c>
      <c r="C492" s="102">
        <f t="shared" ref="C492:D492" si="26">SUM(C491:C491)</f>
        <v>0</v>
      </c>
      <c r="D492" s="22">
        <f t="shared" si="26"/>
        <v>0</v>
      </c>
      <c r="E492" s="257"/>
      <c r="F492" s="108" t="s">
        <v>303</v>
      </c>
      <c r="G492" s="102">
        <f t="shared" ref="G492:H492" si="27">SUM(G491:G491)</f>
        <v>0</v>
      </c>
      <c r="H492" s="22">
        <f t="shared" si="27"/>
        <v>0</v>
      </c>
    </row>
    <row r="493" spans="1:8" ht="15" thickBot="1">
      <c r="A493" s="258" t="s">
        <v>505</v>
      </c>
      <c r="B493" s="259"/>
      <c r="C493" s="259"/>
      <c r="D493" s="259"/>
      <c r="E493" s="259"/>
      <c r="F493" s="259"/>
      <c r="G493" s="259"/>
      <c r="H493" s="259"/>
    </row>
    <row r="494" spans="1:8">
      <c r="A494" s="272" t="s">
        <v>267</v>
      </c>
      <c r="B494" s="272"/>
      <c r="C494" s="272"/>
      <c r="D494" s="272"/>
      <c r="E494" s="272"/>
      <c r="F494" s="272"/>
      <c r="G494" s="272"/>
      <c r="H494" s="272"/>
    </row>
    <row r="495" spans="1:8">
      <c r="A495" s="273"/>
      <c r="B495" s="273"/>
      <c r="C495" s="273"/>
      <c r="D495" s="273"/>
      <c r="E495" s="273"/>
      <c r="F495" s="273"/>
      <c r="G495" s="273"/>
      <c r="H495" s="273"/>
    </row>
    <row r="496" spans="1:8" ht="15" thickBot="1">
      <c r="A496" s="273"/>
      <c r="B496" s="273"/>
      <c r="C496" s="273"/>
      <c r="D496" s="273"/>
      <c r="E496" s="273"/>
      <c r="F496" s="273"/>
      <c r="G496" s="273"/>
      <c r="H496" s="273"/>
    </row>
    <row r="497" spans="1:8">
      <c r="A497" s="255"/>
      <c r="B497" s="44" t="s">
        <v>73</v>
      </c>
      <c r="C497" s="3"/>
      <c r="D497" s="5" t="s">
        <v>2</v>
      </c>
      <c r="E497" s="260"/>
      <c r="F497" s="44" t="s">
        <v>0</v>
      </c>
      <c r="G497" s="3"/>
      <c r="H497" s="5" t="s">
        <v>2</v>
      </c>
    </row>
    <row r="498" spans="1:8">
      <c r="A498" s="256"/>
      <c r="B498" s="6" t="s">
        <v>268</v>
      </c>
      <c r="C498" s="89" t="s">
        <v>269</v>
      </c>
      <c r="D498" s="19">
        <v>17</v>
      </c>
      <c r="E498" s="261"/>
      <c r="F498" s="6" t="s">
        <v>270</v>
      </c>
      <c r="G498" s="89" t="s">
        <v>271</v>
      </c>
      <c r="H498" s="106">
        <v>23</v>
      </c>
    </row>
    <row r="499" spans="1:8" ht="22">
      <c r="A499" s="256"/>
      <c r="B499" s="10" t="s">
        <v>272</v>
      </c>
      <c r="C499" s="11" t="s">
        <v>273</v>
      </c>
      <c r="D499" s="13" t="s">
        <v>9</v>
      </c>
      <c r="E499" s="261"/>
      <c r="F499" s="10" t="s">
        <v>272</v>
      </c>
      <c r="G499" s="32" t="s">
        <v>273</v>
      </c>
      <c r="H499" s="13" t="s">
        <v>9</v>
      </c>
    </row>
    <row r="500" spans="1:8">
      <c r="A500" s="256"/>
      <c r="B500" s="10" t="s">
        <v>11</v>
      </c>
      <c r="C500" s="11"/>
      <c r="D500" s="19">
        <f>H3</f>
        <v>6.45</v>
      </c>
      <c r="E500" s="261"/>
      <c r="F500" s="10" t="s">
        <v>11</v>
      </c>
      <c r="G500" s="11"/>
      <c r="H500" s="19">
        <f>H3</f>
        <v>6.45</v>
      </c>
    </row>
    <row r="501" spans="1:8">
      <c r="A501" s="256"/>
      <c r="B501" s="10" t="s">
        <v>28</v>
      </c>
      <c r="C501" s="11"/>
      <c r="D501" s="13" t="s">
        <v>29</v>
      </c>
      <c r="E501" s="261"/>
      <c r="F501" s="10" t="s">
        <v>28</v>
      </c>
      <c r="G501" s="11"/>
      <c r="H501" s="13" t="s">
        <v>29</v>
      </c>
    </row>
    <row r="502" spans="1:8">
      <c r="A502" s="256"/>
      <c r="B502" s="10" t="s">
        <v>19</v>
      </c>
      <c r="C502" s="11"/>
      <c r="D502" s="15">
        <f t="shared" ref="D502" si="28">D498/D500</f>
        <v>2.635658914728682</v>
      </c>
      <c r="E502" s="261"/>
      <c r="F502" s="10" t="s">
        <v>19</v>
      </c>
      <c r="G502" s="11"/>
      <c r="H502" s="15">
        <f t="shared" ref="H502" si="29">H498/H500</f>
        <v>3.5658914728682172</v>
      </c>
    </row>
    <row r="503" spans="1:8">
      <c r="A503" s="256"/>
      <c r="B503" s="6" t="s">
        <v>72</v>
      </c>
      <c r="C503" s="89" t="s">
        <v>57</v>
      </c>
      <c r="D503" s="15"/>
      <c r="E503" s="261"/>
      <c r="F503" s="6" t="s">
        <v>72</v>
      </c>
      <c r="G503" s="89" t="s">
        <v>57</v>
      </c>
      <c r="H503" s="15"/>
    </row>
    <row r="504" spans="1:8">
      <c r="A504" s="256"/>
      <c r="B504" s="18" t="s">
        <v>24</v>
      </c>
      <c r="C504" s="103"/>
      <c r="D504" s="19">
        <f t="shared" ref="D504" si="30">C504*D502</f>
        <v>0</v>
      </c>
      <c r="E504" s="261"/>
      <c r="F504" s="18" t="s">
        <v>24</v>
      </c>
      <c r="G504" s="103"/>
      <c r="H504" s="19">
        <f t="shared" ref="H504" si="31">G504*H502</f>
        <v>0</v>
      </c>
    </row>
    <row r="505" spans="1:8" ht="16" thickBot="1">
      <c r="A505" s="257"/>
      <c r="B505" s="108" t="s">
        <v>303</v>
      </c>
      <c r="C505" s="102">
        <f>C504</f>
        <v>0</v>
      </c>
      <c r="D505" s="22">
        <f>D504</f>
        <v>0</v>
      </c>
      <c r="E505" s="262"/>
      <c r="F505" s="108" t="s">
        <v>303</v>
      </c>
      <c r="G505" s="102">
        <f>G504</f>
        <v>0</v>
      </c>
      <c r="H505" s="22">
        <f>H504</f>
        <v>0</v>
      </c>
    </row>
    <row r="506" spans="1:8" ht="15.75" customHeight="1" thickBot="1">
      <c r="A506" s="258" t="s">
        <v>506</v>
      </c>
      <c r="B506" s="259"/>
      <c r="C506" s="259"/>
      <c r="D506" s="259"/>
      <c r="E506" s="259"/>
      <c r="F506" s="259"/>
      <c r="G506" s="259"/>
      <c r="H506" s="259"/>
    </row>
    <row r="507" spans="1:8">
      <c r="A507" s="255"/>
      <c r="B507" s="44" t="s">
        <v>73</v>
      </c>
      <c r="C507" s="3"/>
      <c r="D507" s="5" t="s">
        <v>2</v>
      </c>
      <c r="E507" s="260"/>
      <c r="F507" s="44" t="s">
        <v>0</v>
      </c>
      <c r="G507" s="3"/>
      <c r="H507" s="5" t="s">
        <v>2</v>
      </c>
    </row>
    <row r="508" spans="1:8">
      <c r="A508" s="256"/>
      <c r="B508" s="6" t="s">
        <v>274</v>
      </c>
      <c r="C508" s="89" t="s">
        <v>58</v>
      </c>
      <c r="D508" s="19">
        <v>17</v>
      </c>
      <c r="E508" s="261"/>
      <c r="F508" s="6" t="s">
        <v>275</v>
      </c>
      <c r="G508" s="89" t="s">
        <v>58</v>
      </c>
      <c r="H508" s="19">
        <v>20</v>
      </c>
    </row>
    <row r="509" spans="1:8" ht="33">
      <c r="A509" s="256"/>
      <c r="B509" s="73" t="s">
        <v>276</v>
      </c>
      <c r="C509" s="11" t="s">
        <v>277</v>
      </c>
      <c r="D509" s="13" t="s">
        <v>9</v>
      </c>
      <c r="E509" s="261"/>
      <c r="F509" s="73" t="s">
        <v>278</v>
      </c>
      <c r="G509" s="11" t="s">
        <v>279</v>
      </c>
      <c r="H509" s="13" t="s">
        <v>9</v>
      </c>
    </row>
    <row r="510" spans="1:8">
      <c r="A510" s="256"/>
      <c r="B510" s="73" t="s">
        <v>11</v>
      </c>
      <c r="C510" s="11" t="s">
        <v>280</v>
      </c>
      <c r="D510" s="19">
        <f>H3</f>
        <v>6.45</v>
      </c>
      <c r="E510" s="261"/>
      <c r="F510" s="73" t="s">
        <v>11</v>
      </c>
      <c r="G510" s="11" t="s">
        <v>281</v>
      </c>
      <c r="H510" s="19">
        <f>H3</f>
        <v>6.45</v>
      </c>
    </row>
    <row r="511" spans="1:8">
      <c r="A511" s="256"/>
      <c r="B511" s="73" t="s">
        <v>28</v>
      </c>
      <c r="C511" s="11" t="s">
        <v>282</v>
      </c>
      <c r="D511" s="13" t="s">
        <v>29</v>
      </c>
      <c r="E511" s="261"/>
      <c r="F511" s="73" t="s">
        <v>28</v>
      </c>
      <c r="G511" s="11" t="s">
        <v>135</v>
      </c>
      <c r="H511" s="13" t="s">
        <v>29</v>
      </c>
    </row>
    <row r="512" spans="1:8">
      <c r="A512" s="256"/>
      <c r="B512" s="73" t="s">
        <v>19</v>
      </c>
      <c r="C512" s="11" t="s">
        <v>66</v>
      </c>
      <c r="D512" s="15">
        <f t="shared" ref="D512" si="32">D508/D510</f>
        <v>2.635658914728682</v>
      </c>
      <c r="E512" s="261"/>
      <c r="F512" s="73" t="s">
        <v>19</v>
      </c>
      <c r="G512" s="11" t="s">
        <v>283</v>
      </c>
      <c r="H512" s="15">
        <f t="shared" ref="H512" si="33">H508/H510</f>
        <v>3.1007751937984493</v>
      </c>
    </row>
    <row r="513" spans="1:8">
      <c r="A513" s="256"/>
      <c r="B513" s="18" t="s">
        <v>22</v>
      </c>
      <c r="C513" s="89">
        <v>36</v>
      </c>
      <c r="D513" s="15"/>
      <c r="E513" s="261"/>
      <c r="F513" s="18" t="s">
        <v>22</v>
      </c>
      <c r="G513" s="89">
        <v>36</v>
      </c>
      <c r="H513" s="15"/>
    </row>
    <row r="514" spans="1:8">
      <c r="A514" s="256"/>
      <c r="B514" s="18" t="s">
        <v>24</v>
      </c>
      <c r="C514" s="103"/>
      <c r="D514" s="68">
        <f t="shared" ref="D514" si="34">C514*D512</f>
        <v>0</v>
      </c>
      <c r="E514" s="261"/>
      <c r="F514" s="18" t="s">
        <v>24</v>
      </c>
      <c r="G514" s="103"/>
      <c r="H514" s="19">
        <f t="shared" ref="H514" si="35">G514*H512</f>
        <v>0</v>
      </c>
    </row>
    <row r="515" spans="1:8" ht="16" thickBot="1">
      <c r="A515" s="257"/>
      <c r="B515" s="108" t="s">
        <v>303</v>
      </c>
      <c r="C515" s="102">
        <f>C514</f>
        <v>0</v>
      </c>
      <c r="D515" s="22">
        <f t="shared" ref="D515" si="36">SUM(D514:D514)</f>
        <v>0</v>
      </c>
      <c r="E515" s="262"/>
      <c r="F515" s="108" t="s">
        <v>303</v>
      </c>
      <c r="G515" s="102">
        <f>G514</f>
        <v>0</v>
      </c>
      <c r="H515" s="22">
        <f>H514</f>
        <v>0</v>
      </c>
    </row>
    <row r="516" spans="1:8" ht="15.75" customHeight="1" thickBot="1">
      <c r="A516" s="258" t="s">
        <v>506</v>
      </c>
      <c r="B516" s="259"/>
      <c r="C516" s="259"/>
      <c r="D516" s="259"/>
      <c r="E516" s="259"/>
      <c r="F516" s="259"/>
      <c r="G516" s="259"/>
      <c r="H516" s="259"/>
    </row>
    <row r="517" spans="1:8">
      <c r="A517" s="255"/>
      <c r="B517" s="69" t="s">
        <v>73</v>
      </c>
      <c r="C517" s="70"/>
      <c r="D517" s="80" t="s">
        <v>2</v>
      </c>
      <c r="E517" s="269"/>
      <c r="F517" s="69" t="s">
        <v>0</v>
      </c>
      <c r="G517" s="3"/>
      <c r="H517" s="5" t="s">
        <v>2</v>
      </c>
    </row>
    <row r="518" spans="1:8" ht="22">
      <c r="A518" s="256"/>
      <c r="B518" s="6" t="s">
        <v>284</v>
      </c>
      <c r="C518" s="89" t="s">
        <v>58</v>
      </c>
      <c r="D518" s="68">
        <v>17</v>
      </c>
      <c r="E518" s="270"/>
      <c r="F518" s="6" t="s">
        <v>285</v>
      </c>
      <c r="G518" s="89" t="s">
        <v>58</v>
      </c>
      <c r="H518" s="19">
        <v>21</v>
      </c>
    </row>
    <row r="519" spans="1:8" ht="33">
      <c r="A519" s="256"/>
      <c r="B519" s="73" t="s">
        <v>276</v>
      </c>
      <c r="C519" s="11" t="s">
        <v>277</v>
      </c>
      <c r="D519" s="81" t="s">
        <v>9</v>
      </c>
      <c r="E519" s="270"/>
      <c r="F519" s="73" t="s">
        <v>278</v>
      </c>
      <c r="G519" s="11" t="s">
        <v>279</v>
      </c>
      <c r="H519" s="13" t="s">
        <v>9</v>
      </c>
    </row>
    <row r="520" spans="1:8">
      <c r="A520" s="256"/>
      <c r="B520" s="73" t="s">
        <v>11</v>
      </c>
      <c r="C520" s="11" t="s">
        <v>280</v>
      </c>
      <c r="D520" s="68">
        <f>H3</f>
        <v>6.45</v>
      </c>
      <c r="E520" s="270"/>
      <c r="F520" s="73" t="s">
        <v>11</v>
      </c>
      <c r="G520" s="11" t="s">
        <v>281</v>
      </c>
      <c r="H520" s="19">
        <f>H3</f>
        <v>6.45</v>
      </c>
    </row>
    <row r="521" spans="1:8">
      <c r="A521" s="256"/>
      <c r="B521" s="73" t="s">
        <v>28</v>
      </c>
      <c r="C521" s="11" t="s">
        <v>282</v>
      </c>
      <c r="D521" s="81" t="s">
        <v>29</v>
      </c>
      <c r="E521" s="270"/>
      <c r="F521" s="73" t="s">
        <v>28</v>
      </c>
      <c r="G521" s="11" t="s">
        <v>135</v>
      </c>
      <c r="H521" s="13" t="s">
        <v>29</v>
      </c>
    </row>
    <row r="522" spans="1:8">
      <c r="A522" s="256"/>
      <c r="B522" s="73" t="s">
        <v>19</v>
      </c>
      <c r="C522" s="11" t="s">
        <v>66</v>
      </c>
      <c r="D522" s="82">
        <f t="shared" ref="D522" si="37">D518/D520</f>
        <v>2.635658914728682</v>
      </c>
      <c r="E522" s="270"/>
      <c r="F522" s="73" t="s">
        <v>19</v>
      </c>
      <c r="G522" s="11" t="s">
        <v>283</v>
      </c>
      <c r="H522" s="15">
        <f t="shared" ref="H522" si="38">H518/H520</f>
        <v>3.2558139534883721</v>
      </c>
    </row>
    <row r="523" spans="1:8">
      <c r="A523" s="256"/>
      <c r="B523" s="18" t="s">
        <v>22</v>
      </c>
      <c r="C523" s="89">
        <v>36</v>
      </c>
      <c r="D523" s="82"/>
      <c r="E523" s="270"/>
      <c r="F523" s="18" t="s">
        <v>22</v>
      </c>
      <c r="G523" s="89">
        <v>36</v>
      </c>
      <c r="H523" s="15"/>
    </row>
    <row r="524" spans="1:8">
      <c r="A524" s="256"/>
      <c r="B524" s="18" t="s">
        <v>24</v>
      </c>
      <c r="C524" s="103"/>
      <c r="D524" s="68">
        <f t="shared" ref="D524" si="39">C524*D522</f>
        <v>0</v>
      </c>
      <c r="E524" s="270"/>
      <c r="F524" s="18" t="s">
        <v>24</v>
      </c>
      <c r="G524" s="103"/>
      <c r="H524" s="19">
        <f t="shared" ref="H524" si="40">G524*H522</f>
        <v>0</v>
      </c>
    </row>
    <row r="525" spans="1:8" ht="16" thickBot="1">
      <c r="A525" s="257"/>
      <c r="B525" s="108" t="s">
        <v>303</v>
      </c>
      <c r="C525" s="114">
        <f>C524</f>
        <v>0</v>
      </c>
      <c r="D525" s="83">
        <f>D524</f>
        <v>0</v>
      </c>
      <c r="E525" s="271"/>
      <c r="F525" s="108" t="s">
        <v>303</v>
      </c>
      <c r="G525" s="102">
        <f>G524</f>
        <v>0</v>
      </c>
      <c r="H525" s="22">
        <f>H524</f>
        <v>0</v>
      </c>
    </row>
    <row r="526" spans="1:8" ht="15.75" customHeight="1" thickBot="1">
      <c r="A526" s="258" t="s">
        <v>506</v>
      </c>
      <c r="B526" s="259"/>
      <c r="C526" s="259"/>
      <c r="D526" s="259"/>
      <c r="E526" s="259"/>
      <c r="F526" s="259"/>
      <c r="G526" s="259"/>
      <c r="H526" s="259"/>
    </row>
    <row r="527" spans="1:8">
      <c r="A527" s="274"/>
      <c r="B527" s="44" t="s">
        <v>73</v>
      </c>
      <c r="C527" s="3"/>
      <c r="D527" s="5" t="s">
        <v>2</v>
      </c>
      <c r="E527" s="274"/>
      <c r="F527" s="65" t="s">
        <v>0</v>
      </c>
      <c r="G527" s="3"/>
      <c r="H527" s="5" t="s">
        <v>2</v>
      </c>
    </row>
    <row r="528" spans="1:8" ht="22">
      <c r="A528" s="275"/>
      <c r="B528" s="6" t="s">
        <v>286</v>
      </c>
      <c r="C528" s="7" t="s">
        <v>58</v>
      </c>
      <c r="D528" s="19">
        <v>17</v>
      </c>
      <c r="E528" s="275"/>
      <c r="F528" s="32" t="s">
        <v>287</v>
      </c>
      <c r="G528" s="7" t="s">
        <v>58</v>
      </c>
      <c r="H528" s="19">
        <v>17</v>
      </c>
    </row>
    <row r="529" spans="1:8" ht="33">
      <c r="A529" s="275"/>
      <c r="B529" s="73" t="s">
        <v>276</v>
      </c>
      <c r="C529" s="11" t="s">
        <v>277</v>
      </c>
      <c r="D529" s="13" t="s">
        <v>9</v>
      </c>
      <c r="E529" s="275"/>
      <c r="F529" s="74" t="s">
        <v>276</v>
      </c>
      <c r="G529" s="11" t="s">
        <v>288</v>
      </c>
      <c r="H529" s="13" t="s">
        <v>9</v>
      </c>
    </row>
    <row r="530" spans="1:8">
      <c r="A530" s="275"/>
      <c r="B530" s="73" t="s">
        <v>11</v>
      </c>
      <c r="C530" s="11" t="s">
        <v>280</v>
      </c>
      <c r="D530" s="19">
        <f>H3</f>
        <v>6.45</v>
      </c>
      <c r="E530" s="275"/>
      <c r="F530" s="74" t="s">
        <v>11</v>
      </c>
      <c r="G530" s="11" t="s">
        <v>280</v>
      </c>
      <c r="H530" s="19">
        <f>H3</f>
        <v>6.45</v>
      </c>
    </row>
    <row r="531" spans="1:8">
      <c r="A531" s="275"/>
      <c r="B531" s="73" t="s">
        <v>28</v>
      </c>
      <c r="C531" s="11" t="s">
        <v>282</v>
      </c>
      <c r="D531" s="13" t="s">
        <v>29</v>
      </c>
      <c r="E531" s="275"/>
      <c r="F531" s="74" t="s">
        <v>28</v>
      </c>
      <c r="G531" s="11" t="s">
        <v>282</v>
      </c>
      <c r="H531" s="13" t="s">
        <v>29</v>
      </c>
    </row>
    <row r="532" spans="1:8">
      <c r="A532" s="275"/>
      <c r="B532" s="73" t="s">
        <v>19</v>
      </c>
      <c r="C532" s="11" t="s">
        <v>66</v>
      </c>
      <c r="D532" s="15">
        <f t="shared" ref="D532" si="41">D528/D530</f>
        <v>2.635658914728682</v>
      </c>
      <c r="E532" s="275"/>
      <c r="F532" s="74" t="s">
        <v>19</v>
      </c>
      <c r="G532" s="11" t="s">
        <v>66</v>
      </c>
      <c r="H532" s="15">
        <f t="shared" ref="H532" si="42">H528/H530</f>
        <v>2.635658914728682</v>
      </c>
    </row>
    <row r="533" spans="1:8">
      <c r="A533" s="275"/>
      <c r="B533" s="18" t="s">
        <v>22</v>
      </c>
      <c r="C533" s="7">
        <v>36</v>
      </c>
      <c r="D533" s="15"/>
      <c r="E533" s="275"/>
      <c r="F533" s="34" t="s">
        <v>22</v>
      </c>
      <c r="G533" s="7">
        <v>36</v>
      </c>
      <c r="H533" s="15"/>
    </row>
    <row r="534" spans="1:8">
      <c r="A534" s="275"/>
      <c r="B534" s="18" t="s">
        <v>24</v>
      </c>
      <c r="C534" s="103"/>
      <c r="D534" s="19">
        <f t="shared" ref="D534" si="43">C534*D532</f>
        <v>0</v>
      </c>
      <c r="E534" s="275"/>
      <c r="F534" s="34" t="s">
        <v>24</v>
      </c>
      <c r="G534" s="103"/>
      <c r="H534" s="19">
        <f t="shared" ref="H534" si="44">G534*H532</f>
        <v>0</v>
      </c>
    </row>
    <row r="535" spans="1:8" ht="16" thickBot="1">
      <c r="A535" s="276"/>
      <c r="B535" s="108" t="s">
        <v>303</v>
      </c>
      <c r="C535" s="102">
        <f>C534</f>
        <v>0</v>
      </c>
      <c r="D535" s="22">
        <f>D534</f>
        <v>0</v>
      </c>
      <c r="E535" s="276"/>
      <c r="F535" s="108" t="s">
        <v>303</v>
      </c>
      <c r="G535" s="102">
        <f>G534</f>
        <v>0</v>
      </c>
      <c r="H535" s="22">
        <f>H534</f>
        <v>0</v>
      </c>
    </row>
    <row r="536" spans="1:8" ht="15" thickBot="1">
      <c r="A536" s="258" t="s">
        <v>506</v>
      </c>
      <c r="B536" s="259"/>
      <c r="C536" s="259"/>
      <c r="D536" s="259"/>
      <c r="E536" s="259"/>
      <c r="F536" s="259"/>
      <c r="G536" s="259"/>
      <c r="H536" s="259"/>
    </row>
    <row r="537" spans="1:8">
      <c r="A537" s="255"/>
      <c r="B537" s="69" t="s">
        <v>73</v>
      </c>
      <c r="C537" s="3"/>
      <c r="D537" s="5" t="s">
        <v>2</v>
      </c>
      <c r="E537" s="260"/>
      <c r="F537" s="69" t="s">
        <v>0</v>
      </c>
      <c r="G537" s="3"/>
      <c r="H537" s="5" t="s">
        <v>2</v>
      </c>
    </row>
    <row r="538" spans="1:8" ht="22">
      <c r="A538" s="256"/>
      <c r="B538" s="18" t="s">
        <v>289</v>
      </c>
      <c r="C538" s="89" t="s">
        <v>58</v>
      </c>
      <c r="D538" s="19">
        <v>17</v>
      </c>
      <c r="E538" s="261"/>
      <c r="F538" s="18" t="s">
        <v>290</v>
      </c>
      <c r="G538" s="89" t="s">
        <v>58</v>
      </c>
      <c r="H538" s="19">
        <v>18</v>
      </c>
    </row>
    <row r="539" spans="1:8" ht="33">
      <c r="A539" s="256"/>
      <c r="B539" s="73" t="s">
        <v>276</v>
      </c>
      <c r="C539" s="11" t="s">
        <v>277</v>
      </c>
      <c r="D539" s="13" t="s">
        <v>9</v>
      </c>
      <c r="E539" s="261"/>
      <c r="F539" s="73" t="s">
        <v>276</v>
      </c>
      <c r="G539" s="11" t="s">
        <v>277</v>
      </c>
      <c r="H539" s="13" t="s">
        <v>9</v>
      </c>
    </row>
    <row r="540" spans="1:8">
      <c r="A540" s="256"/>
      <c r="B540" s="73" t="s">
        <v>11</v>
      </c>
      <c r="C540" s="11" t="s">
        <v>280</v>
      </c>
      <c r="D540" s="19">
        <f>H3</f>
        <v>6.45</v>
      </c>
      <c r="E540" s="261"/>
      <c r="F540" s="73" t="s">
        <v>11</v>
      </c>
      <c r="G540" s="11" t="s">
        <v>280</v>
      </c>
      <c r="H540" s="19">
        <f>H3</f>
        <v>6.45</v>
      </c>
    </row>
    <row r="541" spans="1:8">
      <c r="A541" s="256"/>
      <c r="B541" s="73" t="s">
        <v>28</v>
      </c>
      <c r="C541" s="11" t="s">
        <v>282</v>
      </c>
      <c r="D541" s="13" t="s">
        <v>29</v>
      </c>
      <c r="E541" s="261"/>
      <c r="F541" s="73" t="s">
        <v>28</v>
      </c>
      <c r="G541" s="11" t="s">
        <v>282</v>
      </c>
      <c r="H541" s="13" t="s">
        <v>29</v>
      </c>
    </row>
    <row r="542" spans="1:8">
      <c r="A542" s="256"/>
      <c r="B542" s="73" t="s">
        <v>19</v>
      </c>
      <c r="C542" s="11" t="s">
        <v>66</v>
      </c>
      <c r="D542" s="15">
        <f>D538/D540</f>
        <v>2.635658914728682</v>
      </c>
      <c r="E542" s="261"/>
      <c r="F542" s="73" t="s">
        <v>19</v>
      </c>
      <c r="G542" s="11" t="s">
        <v>66</v>
      </c>
      <c r="H542" s="15">
        <f t="shared" ref="H542" si="45">H538/H540</f>
        <v>2.7906976744186047</v>
      </c>
    </row>
    <row r="543" spans="1:8">
      <c r="A543" s="256"/>
      <c r="B543" s="18" t="s">
        <v>22</v>
      </c>
      <c r="C543" s="89">
        <v>36</v>
      </c>
      <c r="D543" s="15"/>
      <c r="E543" s="261"/>
      <c r="F543" s="18" t="s">
        <v>22</v>
      </c>
      <c r="G543" s="89">
        <v>36</v>
      </c>
      <c r="H543" s="15"/>
    </row>
    <row r="544" spans="1:8">
      <c r="A544" s="256"/>
      <c r="B544" s="18" t="s">
        <v>24</v>
      </c>
      <c r="C544" s="103"/>
      <c r="D544" s="19">
        <f t="shared" ref="D544" si="46">C544*D542</f>
        <v>0</v>
      </c>
      <c r="E544" s="261"/>
      <c r="F544" s="18" t="s">
        <v>24</v>
      </c>
      <c r="G544" s="103"/>
      <c r="H544" s="19">
        <f t="shared" ref="H544" si="47">G544*H542</f>
        <v>0</v>
      </c>
    </row>
    <row r="545" spans="1:8" ht="16" thickBot="1">
      <c r="A545" s="257"/>
      <c r="B545" s="108" t="s">
        <v>303</v>
      </c>
      <c r="C545" s="102">
        <f>C544</f>
        <v>0</v>
      </c>
      <c r="D545" s="22">
        <f>D544</f>
        <v>0</v>
      </c>
      <c r="E545" s="262"/>
      <c r="F545" s="108" t="s">
        <v>303</v>
      </c>
      <c r="G545" s="102">
        <f>G544</f>
        <v>0</v>
      </c>
      <c r="H545" s="22">
        <f>H544</f>
        <v>0</v>
      </c>
    </row>
    <row r="546" spans="1:8" ht="15" thickBot="1">
      <c r="A546" s="258" t="s">
        <v>506</v>
      </c>
      <c r="B546" s="259"/>
      <c r="C546" s="259"/>
      <c r="D546" s="259"/>
      <c r="E546" s="259"/>
      <c r="F546" s="259"/>
      <c r="G546" s="259"/>
      <c r="H546" s="259"/>
    </row>
    <row r="547" spans="1:8">
      <c r="A547" s="255"/>
      <c r="B547" s="69" t="s">
        <v>73</v>
      </c>
      <c r="C547" s="3"/>
      <c r="D547" s="5" t="s">
        <v>2</v>
      </c>
      <c r="E547" s="260"/>
      <c r="F547" s="69" t="s">
        <v>73</v>
      </c>
      <c r="G547" s="3"/>
      <c r="H547" s="5" t="s">
        <v>2</v>
      </c>
    </row>
    <row r="548" spans="1:8" ht="22">
      <c r="A548" s="256"/>
      <c r="B548" s="18" t="s">
        <v>290</v>
      </c>
      <c r="C548" s="89" t="s">
        <v>58</v>
      </c>
      <c r="D548" s="19">
        <v>17</v>
      </c>
      <c r="E548" s="261"/>
      <c r="F548" s="18" t="s">
        <v>291</v>
      </c>
      <c r="G548" s="89" t="s">
        <v>292</v>
      </c>
      <c r="H548" s="106"/>
    </row>
    <row r="549" spans="1:8" ht="33">
      <c r="A549" s="256"/>
      <c r="B549" s="73" t="s">
        <v>276</v>
      </c>
      <c r="C549" s="11" t="s">
        <v>277</v>
      </c>
      <c r="D549" s="13" t="s">
        <v>9</v>
      </c>
      <c r="E549" s="261"/>
      <c r="F549" s="73" t="s">
        <v>293</v>
      </c>
      <c r="G549" s="11" t="s">
        <v>294</v>
      </c>
      <c r="H549" s="13" t="s">
        <v>9</v>
      </c>
    </row>
    <row r="550" spans="1:8">
      <c r="A550" s="256"/>
      <c r="B550" s="73" t="s">
        <v>11</v>
      </c>
      <c r="C550" s="11" t="s">
        <v>280</v>
      </c>
      <c r="D550" s="19">
        <f>H3</f>
        <v>6.45</v>
      </c>
      <c r="E550" s="261"/>
      <c r="F550" s="73" t="s">
        <v>11</v>
      </c>
      <c r="G550" s="11"/>
      <c r="H550" s="19">
        <f>H3</f>
        <v>6.45</v>
      </c>
    </row>
    <row r="551" spans="1:8">
      <c r="A551" s="256"/>
      <c r="B551" s="73" t="s">
        <v>28</v>
      </c>
      <c r="C551" s="11" t="s">
        <v>282</v>
      </c>
      <c r="D551" s="13" t="s">
        <v>29</v>
      </c>
      <c r="E551" s="261"/>
      <c r="F551" s="73" t="s">
        <v>28</v>
      </c>
      <c r="G551" s="11"/>
      <c r="H551" s="13" t="s">
        <v>295</v>
      </c>
    </row>
    <row r="552" spans="1:8">
      <c r="A552" s="256"/>
      <c r="B552" s="73" t="s">
        <v>19</v>
      </c>
      <c r="C552" s="11" t="s">
        <v>66</v>
      </c>
      <c r="D552" s="15">
        <f t="shared" ref="D552" si="48">D548/D550</f>
        <v>2.635658914728682</v>
      </c>
      <c r="E552" s="261"/>
      <c r="F552" s="73" t="s">
        <v>19</v>
      </c>
      <c r="G552" s="11"/>
      <c r="H552" s="15"/>
    </row>
    <row r="553" spans="1:8">
      <c r="A553" s="256"/>
      <c r="B553" s="18" t="s">
        <v>22</v>
      </c>
      <c r="C553" s="89">
        <v>36</v>
      </c>
      <c r="D553" s="15"/>
      <c r="E553" s="261"/>
      <c r="F553" s="18" t="s">
        <v>296</v>
      </c>
      <c r="G553" s="117"/>
      <c r="H553" s="49">
        <f>G553*0.37</f>
        <v>0</v>
      </c>
    </row>
    <row r="554" spans="1:8">
      <c r="A554" s="256"/>
      <c r="B554" s="18" t="s">
        <v>24</v>
      </c>
      <c r="C554" s="103"/>
      <c r="D554" s="19">
        <f t="shared" ref="D554" si="49">C554*D552</f>
        <v>0</v>
      </c>
      <c r="E554" s="261"/>
      <c r="F554" s="18" t="s">
        <v>297</v>
      </c>
      <c r="G554" s="117"/>
      <c r="H554" s="49">
        <f>G554*0.47</f>
        <v>0</v>
      </c>
    </row>
    <row r="555" spans="1:8" ht="16" thickBot="1">
      <c r="A555" s="257"/>
      <c r="B555" s="108" t="s">
        <v>303</v>
      </c>
      <c r="C555" s="102">
        <f t="shared" ref="C555:D555" si="50">SUM(C554:C554)</f>
        <v>0</v>
      </c>
      <c r="D555" s="22">
        <f t="shared" si="50"/>
        <v>0</v>
      </c>
      <c r="E555" s="262"/>
      <c r="F555" s="108" t="s">
        <v>303</v>
      </c>
      <c r="G555" s="102">
        <f>SUM(G553:G554)</f>
        <v>0</v>
      </c>
      <c r="H555" s="22">
        <f>SUM(H553:H554)</f>
        <v>0</v>
      </c>
    </row>
    <row r="556" spans="1:8" ht="15" thickBot="1">
      <c r="A556" s="258" t="s">
        <v>506</v>
      </c>
      <c r="B556" s="259"/>
      <c r="C556" s="259"/>
      <c r="D556" s="259"/>
      <c r="E556" s="259"/>
      <c r="F556" s="259"/>
      <c r="G556" s="259"/>
      <c r="H556" s="259"/>
    </row>
    <row r="557" spans="1:8" ht="16" thickBot="1">
      <c r="A557" s="60"/>
      <c r="B557" s="60"/>
      <c r="C557" s="60"/>
      <c r="D557" s="84"/>
      <c r="E557" s="60"/>
      <c r="F557" s="60"/>
      <c r="G557" s="61"/>
      <c r="H557" s="62"/>
    </row>
    <row r="558" spans="1:8" ht="15" thickBot="1">
      <c r="A558" s="235" t="s">
        <v>305</v>
      </c>
      <c r="B558" s="236"/>
      <c r="C558" s="236"/>
      <c r="D558" s="236"/>
      <c r="E558" s="237"/>
      <c r="F558" s="118" t="s">
        <v>304</v>
      </c>
      <c r="G558" s="244" t="s">
        <v>306</v>
      </c>
      <c r="H558" s="245"/>
    </row>
    <row r="559" spans="1:8">
      <c r="A559" s="238"/>
      <c r="B559" s="239"/>
      <c r="C559" s="239"/>
      <c r="D559" s="239"/>
      <c r="E559" s="240"/>
      <c r="F559" s="246">
        <f>C13+G13+C23+G23+C33+G33+C43+G43+C53+C63+G63+C73+C83+G83+C93+C103+G103+C113+G113+C123+G123+C133+G133+C143+G143+C153+G153+C163+G163+C173+G173+C183+G183+C193+G193+C203+G203+C213+G213+C223+G223+C233+G233+C243+G243+C253+G253+C263+G263+C273+G273+C283+G283+C293+G293+C314+G314+C333+G333+C352+G352+C373+G373+C387+G387+C399+G399+C412+C429+G429+C440+G440+C451+G451+C462+G462+C472+G472+C482+G482+C492+G492+C505+G505+C515+G515+C525+G525+C535+G535+C545+G545+C555+G555</f>
        <v>0</v>
      </c>
      <c r="G559" s="248">
        <f>D13+H13+D23+H23+D33+H33+D43+H43+D53+D63+H63+D73+D83+H83+D93+D103+H103+D113+H113+D123+H123+D133+H133+D143+H143+D153+H153+D163+H163+D173+H173+D183+H183+D193+H193+D203+H203+D213+H213+D223+H223+D233+H233+D243+H243+D253+H253+D263+H263+D273+H273+D283+H283+D293+H293+D314+H314+D333+H333+D352+H352+D373+H373+D387+H387+D399+H399+D412+D429+H429+D440+H440+D451+H451+D462+H462+D472+H472+D482+H482+D492+H492+D505+H505+D515+H515+D525+H525+D535+H535+D545+H545+D555+H555</f>
        <v>0</v>
      </c>
      <c r="H559" s="249"/>
    </row>
    <row r="560" spans="1:8" ht="15" thickBot="1">
      <c r="A560" s="241"/>
      <c r="B560" s="242"/>
      <c r="C560" s="242"/>
      <c r="D560" s="242"/>
      <c r="E560" s="243"/>
      <c r="F560" s="247"/>
      <c r="G560" s="250"/>
      <c r="H560" s="251"/>
    </row>
    <row r="561" spans="1:8" ht="15">
      <c r="A561" s="85"/>
      <c r="B561" s="85"/>
      <c r="C561" s="85"/>
      <c r="D561" s="86"/>
      <c r="E561" s="85"/>
      <c r="F561" s="85"/>
      <c r="G561" s="87"/>
      <c r="H561" s="88"/>
    </row>
    <row r="562" spans="1:8" ht="15">
      <c r="A562" s="119" t="s">
        <v>310</v>
      </c>
      <c r="B562" s="85"/>
      <c r="C562" s="85"/>
      <c r="D562" s="86"/>
      <c r="E562" s="85"/>
      <c r="F562" s="85"/>
      <c r="G562" s="87"/>
      <c r="H562" s="88"/>
    </row>
    <row r="563" spans="1:8" ht="15">
      <c r="A563" s="119"/>
      <c r="B563" s="85"/>
      <c r="C563" s="85"/>
      <c r="D563" s="86"/>
      <c r="E563" s="85"/>
      <c r="F563" s="85"/>
      <c r="G563" s="87"/>
      <c r="H563" s="88"/>
    </row>
    <row r="564" spans="1:8" ht="15">
      <c r="A564" s="85"/>
      <c r="B564" s="85"/>
      <c r="C564" s="85"/>
      <c r="D564" s="86"/>
      <c r="E564" s="85"/>
      <c r="F564" s="85"/>
      <c r="G564" s="87"/>
      <c r="H564" s="88"/>
    </row>
    <row r="565" spans="1:8" ht="15">
      <c r="A565" s="85"/>
      <c r="B565" s="85"/>
      <c r="C565" s="85"/>
      <c r="D565" s="86"/>
      <c r="E565" s="85"/>
      <c r="F565" s="85"/>
      <c r="G565" s="87"/>
      <c r="H565" s="88"/>
    </row>
    <row r="566" spans="1:8" ht="15">
      <c r="A566" s="85"/>
      <c r="B566" s="85"/>
      <c r="C566" s="85"/>
      <c r="D566" s="86"/>
      <c r="E566" s="85"/>
      <c r="F566" s="85"/>
      <c r="G566" s="87"/>
      <c r="H566" s="88"/>
    </row>
  </sheetData>
  <sheetProtection password="F17D" sheet="1" objects="1" scenarios="1"/>
  <mergeCells count="161">
    <mergeCell ref="A493:H493"/>
    <mergeCell ref="A506:H506"/>
    <mergeCell ref="A516:H516"/>
    <mergeCell ref="A526:H526"/>
    <mergeCell ref="A536:H536"/>
    <mergeCell ref="A546:H546"/>
    <mergeCell ref="A556:H556"/>
    <mergeCell ref="A274:H274"/>
    <mergeCell ref="A284:H284"/>
    <mergeCell ref="A334:H334"/>
    <mergeCell ref="A353:H353"/>
    <mergeCell ref="A374:H374"/>
    <mergeCell ref="A388:H388"/>
    <mergeCell ref="A400:H400"/>
    <mergeCell ref="A441:H441"/>
    <mergeCell ref="A452:H452"/>
    <mergeCell ref="A316:A333"/>
    <mergeCell ref="E316:E333"/>
    <mergeCell ref="A285:A293"/>
    <mergeCell ref="E285:E293"/>
    <mergeCell ref="A294:H296"/>
    <mergeCell ref="A297:A314"/>
    <mergeCell ref="E297:E314"/>
    <mergeCell ref="A275:A283"/>
    <mergeCell ref="A215:A223"/>
    <mergeCell ref="E215:E223"/>
    <mergeCell ref="A255:A263"/>
    <mergeCell ref="E255:E263"/>
    <mergeCell ref="A105:A113"/>
    <mergeCell ref="A205:A213"/>
    <mergeCell ref="E205:E213"/>
    <mergeCell ref="A115:A123"/>
    <mergeCell ref="E115:E123"/>
    <mergeCell ref="A125:A133"/>
    <mergeCell ref="E125:E133"/>
    <mergeCell ref="A114:H114"/>
    <mergeCell ref="E105:E113"/>
    <mergeCell ref="A164:H164"/>
    <mergeCell ref="A175:A183"/>
    <mergeCell ref="A185:A193"/>
    <mergeCell ref="E185:E193"/>
    <mergeCell ref="A165:A173"/>
    <mergeCell ref="E165:E173"/>
    <mergeCell ref="A174:H174"/>
    <mergeCell ref="A184:H184"/>
    <mergeCell ref="E175:E183"/>
    <mergeCell ref="A245:A253"/>
    <mergeCell ref="E245:E253"/>
    <mergeCell ref="E85:E93"/>
    <mergeCell ref="E135:E143"/>
    <mergeCell ref="A155:A163"/>
    <mergeCell ref="E155:E163"/>
    <mergeCell ref="A154:H154"/>
    <mergeCell ref="A64:H64"/>
    <mergeCell ref="A24:H24"/>
    <mergeCell ref="A34:H34"/>
    <mergeCell ref="A44:H44"/>
    <mergeCell ref="A124:H124"/>
    <mergeCell ref="A134:H134"/>
    <mergeCell ref="A144:H144"/>
    <mergeCell ref="A65:A73"/>
    <mergeCell ref="A85:A93"/>
    <mergeCell ref="E65:E73"/>
    <mergeCell ref="E95:E103"/>
    <mergeCell ref="A74:H74"/>
    <mergeCell ref="A84:H84"/>
    <mergeCell ref="A94:H94"/>
    <mergeCell ref="A95:A103"/>
    <mergeCell ref="A104:H104"/>
    <mergeCell ref="A145:A153"/>
    <mergeCell ref="E145:E153"/>
    <mergeCell ref="A2:H2"/>
    <mergeCell ref="A3:G3"/>
    <mergeCell ref="A5:A13"/>
    <mergeCell ref="E5:E13"/>
    <mergeCell ref="A4:H4"/>
    <mergeCell ref="A55:A63"/>
    <mergeCell ref="E55:E63"/>
    <mergeCell ref="E75:E83"/>
    <mergeCell ref="A35:A43"/>
    <mergeCell ref="E35:E43"/>
    <mergeCell ref="A54:H54"/>
    <mergeCell ref="A75:A83"/>
    <mergeCell ref="A45:A53"/>
    <mergeCell ref="A14:H14"/>
    <mergeCell ref="A15:A23"/>
    <mergeCell ref="E15:E23"/>
    <mergeCell ref="A25:A33"/>
    <mergeCell ref="E25:E33"/>
    <mergeCell ref="A265:A273"/>
    <mergeCell ref="E265:E273"/>
    <mergeCell ref="A225:A233"/>
    <mergeCell ref="E225:E233"/>
    <mergeCell ref="A235:A243"/>
    <mergeCell ref="E235:E243"/>
    <mergeCell ref="A234:H234"/>
    <mergeCell ref="A244:H244"/>
    <mergeCell ref="A264:H264"/>
    <mergeCell ref="E275:E283"/>
    <mergeCell ref="A375:A387"/>
    <mergeCell ref="E375:E387"/>
    <mergeCell ref="A401:A412"/>
    <mergeCell ref="E401:E412"/>
    <mergeCell ref="A335:A352"/>
    <mergeCell ref="E335:E352"/>
    <mergeCell ref="A354:A373"/>
    <mergeCell ref="E354:E373"/>
    <mergeCell ref="A389:A399"/>
    <mergeCell ref="E389:E399"/>
    <mergeCell ref="A464:A472"/>
    <mergeCell ref="E464:E472"/>
    <mergeCell ref="A474:A482"/>
    <mergeCell ref="E474:E482"/>
    <mergeCell ref="A413:H415"/>
    <mergeCell ref="A416:A429"/>
    <mergeCell ref="E416:E429"/>
    <mergeCell ref="A442:A451"/>
    <mergeCell ref="E442:E451"/>
    <mergeCell ref="B448:B449"/>
    <mergeCell ref="C448:C449"/>
    <mergeCell ref="D448:D449"/>
    <mergeCell ref="A431:A440"/>
    <mergeCell ref="E431:E440"/>
    <mergeCell ref="A463:H463"/>
    <mergeCell ref="A473:H473"/>
    <mergeCell ref="E507:E515"/>
    <mergeCell ref="A517:A525"/>
    <mergeCell ref="E517:E525"/>
    <mergeCell ref="A494:H496"/>
    <mergeCell ref="A497:A505"/>
    <mergeCell ref="E497:E505"/>
    <mergeCell ref="A547:A555"/>
    <mergeCell ref="E547:E555"/>
    <mergeCell ref="A527:A535"/>
    <mergeCell ref="E527:E535"/>
    <mergeCell ref="A537:A545"/>
    <mergeCell ref="E537:E545"/>
    <mergeCell ref="A558:E560"/>
    <mergeCell ref="G558:H558"/>
    <mergeCell ref="F559:F560"/>
    <mergeCell ref="G559:H560"/>
    <mergeCell ref="A1:H1"/>
    <mergeCell ref="A484:A492"/>
    <mergeCell ref="E484:E492"/>
    <mergeCell ref="A483:H483"/>
    <mergeCell ref="A214:H214"/>
    <mergeCell ref="A224:H224"/>
    <mergeCell ref="A254:H254"/>
    <mergeCell ref="A315:H315"/>
    <mergeCell ref="A430:H430"/>
    <mergeCell ref="A135:A143"/>
    <mergeCell ref="A453:A462"/>
    <mergeCell ref="E453:E462"/>
    <mergeCell ref="F448:F449"/>
    <mergeCell ref="G448:G449"/>
    <mergeCell ref="H448:H449"/>
    <mergeCell ref="A195:A203"/>
    <mergeCell ref="E195:E203"/>
    <mergeCell ref="A194:H194"/>
    <mergeCell ref="A204:H204"/>
    <mergeCell ref="A507:A515"/>
  </mergeCells>
  <conditionalFormatting sqref="A2:H2">
    <cfRule type="iconSet" priority="1">
      <iconSet iconSet="3Symbols">
        <cfvo type="percent" val="0"/>
        <cfvo type="percent" val="33"/>
        <cfvo type="percent" val="67"/>
      </iconSet>
    </cfRule>
  </conditionalFormatting>
  <pageMargins left="0.7" right="0.7" top="0.75" bottom="0.75" header="0.3" footer="0.3"/>
  <pageSetup paperSize="9" orientation="portrait" horizontalDpi="360" verticalDpi="36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3" tint="-0.249977111117893"/>
  </sheetPr>
  <dimension ref="A1:H355"/>
  <sheetViews>
    <sheetView workbookViewId="0">
      <selection activeCell="H3" sqref="H3"/>
    </sheetView>
  </sheetViews>
  <sheetFormatPr baseColWidth="10" defaultColWidth="8.83203125" defaultRowHeight="14" x14ac:dyDescent="0"/>
  <cols>
    <col min="1" max="1" width="21.6640625" customWidth="1"/>
    <col min="2" max="2" width="22.6640625" customWidth="1"/>
    <col min="3" max="3" width="14.6640625" customWidth="1"/>
    <col min="4" max="4" width="10.6640625" customWidth="1"/>
    <col min="5" max="5" width="21.6640625" customWidth="1"/>
    <col min="6" max="6" width="22.6640625" customWidth="1"/>
    <col min="7" max="7" width="14.6640625" customWidth="1"/>
    <col min="8" max="8" width="10.6640625" customWidth="1"/>
  </cols>
  <sheetData>
    <row r="1" spans="1:8" ht="96" customHeight="1" thickBot="1">
      <c r="A1" s="252" t="s">
        <v>307</v>
      </c>
      <c r="B1" s="253"/>
      <c r="C1" s="253"/>
      <c r="D1" s="253"/>
      <c r="E1" s="253"/>
      <c r="F1" s="253"/>
      <c r="G1" s="253"/>
      <c r="H1" s="254"/>
    </row>
    <row r="2" spans="1:8" ht="56.25" customHeight="1" thickBot="1">
      <c r="A2" s="281" t="s">
        <v>512</v>
      </c>
      <c r="B2" s="282"/>
      <c r="C2" s="282"/>
      <c r="D2" s="282"/>
      <c r="E2" s="282"/>
      <c r="F2" s="282"/>
      <c r="G2" s="282"/>
      <c r="H2" s="283"/>
    </row>
    <row r="3" spans="1:8" ht="16" thickBot="1">
      <c r="A3" s="306" t="s">
        <v>549</v>
      </c>
      <c r="B3" s="307"/>
      <c r="C3" s="307"/>
      <c r="D3" s="307"/>
      <c r="E3" s="307"/>
      <c r="F3" s="307"/>
      <c r="G3" s="308"/>
      <c r="H3" s="131">
        <v>6.45</v>
      </c>
    </row>
    <row r="4" spans="1:8">
      <c r="A4" s="309"/>
      <c r="B4" s="132" t="s">
        <v>73</v>
      </c>
      <c r="C4" s="133"/>
      <c r="D4" s="134" t="s">
        <v>2</v>
      </c>
      <c r="E4" s="313"/>
      <c r="F4" s="132" t="s">
        <v>73</v>
      </c>
      <c r="G4" s="133"/>
      <c r="H4" s="134" t="s">
        <v>2</v>
      </c>
    </row>
    <row r="5" spans="1:8" ht="33">
      <c r="A5" s="310"/>
      <c r="B5" s="135" t="s">
        <v>330</v>
      </c>
      <c r="C5" s="136" t="s">
        <v>331</v>
      </c>
      <c r="D5" s="188">
        <v>25</v>
      </c>
      <c r="E5" s="303"/>
      <c r="F5" s="135" t="s">
        <v>330</v>
      </c>
      <c r="G5" s="136" t="s">
        <v>332</v>
      </c>
      <c r="H5" s="188">
        <v>27</v>
      </c>
    </row>
    <row r="6" spans="1:8" ht="33">
      <c r="A6" s="310"/>
      <c r="B6" s="135" t="s">
        <v>333</v>
      </c>
      <c r="C6" s="136" t="s">
        <v>334</v>
      </c>
      <c r="D6" s="138" t="s">
        <v>9</v>
      </c>
      <c r="E6" s="303"/>
      <c r="F6" s="135" t="s">
        <v>333</v>
      </c>
      <c r="G6" s="136" t="s">
        <v>335</v>
      </c>
      <c r="H6" s="138" t="s">
        <v>9</v>
      </c>
    </row>
    <row r="7" spans="1:8">
      <c r="A7" s="310"/>
      <c r="B7" s="135" t="s">
        <v>11</v>
      </c>
      <c r="C7" s="136" t="s">
        <v>125</v>
      </c>
      <c r="D7" s="188">
        <f>H3</f>
        <v>6.45</v>
      </c>
      <c r="E7" s="303"/>
      <c r="F7" s="135" t="s">
        <v>11</v>
      </c>
      <c r="G7" s="136"/>
      <c r="H7" s="188">
        <f>H3</f>
        <v>6.45</v>
      </c>
    </row>
    <row r="8" spans="1:8">
      <c r="A8" s="310"/>
      <c r="B8" s="135" t="s">
        <v>28</v>
      </c>
      <c r="C8" s="136" t="s">
        <v>83</v>
      </c>
      <c r="D8" s="138" t="s">
        <v>126</v>
      </c>
      <c r="E8" s="303"/>
      <c r="F8" s="135" t="s">
        <v>28</v>
      </c>
      <c r="G8" s="136"/>
      <c r="H8" s="138" t="s">
        <v>126</v>
      </c>
    </row>
    <row r="9" spans="1:8">
      <c r="A9" s="310"/>
      <c r="B9" s="135" t="s">
        <v>336</v>
      </c>
      <c r="C9" s="136" t="s">
        <v>337</v>
      </c>
      <c r="D9" s="140">
        <f>D5/D7</f>
        <v>3.8759689922480618</v>
      </c>
      <c r="E9" s="303"/>
      <c r="F9" s="135" t="s">
        <v>19</v>
      </c>
      <c r="G9" s="136"/>
      <c r="H9" s="140">
        <f>H5/H7</f>
        <v>4.1860465116279064</v>
      </c>
    </row>
    <row r="10" spans="1:8">
      <c r="A10" s="311"/>
      <c r="B10" s="141" t="s">
        <v>338</v>
      </c>
      <c r="C10" s="190"/>
      <c r="D10" s="142">
        <f>C10*D9</f>
        <v>0</v>
      </c>
      <c r="E10" s="304"/>
      <c r="F10" s="141" t="s">
        <v>338</v>
      </c>
      <c r="G10" s="190"/>
      <c r="H10" s="142">
        <f>G10*H9</f>
        <v>0</v>
      </c>
    </row>
    <row r="11" spans="1:8" ht="16" thickBot="1">
      <c r="A11" s="312"/>
      <c r="B11" s="143" t="s">
        <v>339</v>
      </c>
      <c r="C11" s="189">
        <f>SUM(C10:C10)</f>
        <v>0</v>
      </c>
      <c r="D11" s="145">
        <f>SUM(D10:D10)</f>
        <v>0</v>
      </c>
      <c r="E11" s="305"/>
      <c r="F11" s="143" t="s">
        <v>339</v>
      </c>
      <c r="G11" s="191">
        <f>SUM(G10:G10)</f>
        <v>0</v>
      </c>
      <c r="H11" s="192">
        <f>SUM(H10:H10)</f>
        <v>0</v>
      </c>
    </row>
    <row r="12" spans="1:8" ht="15" thickBot="1">
      <c r="A12" s="319"/>
      <c r="B12" s="320"/>
      <c r="C12" s="320"/>
      <c r="D12" s="320"/>
      <c r="E12" s="320"/>
      <c r="F12" s="320"/>
      <c r="G12" s="320"/>
      <c r="H12" s="321"/>
    </row>
    <row r="13" spans="1:8">
      <c r="A13" s="314"/>
      <c r="B13" s="146" t="s">
        <v>0</v>
      </c>
      <c r="C13" s="147"/>
      <c r="D13" s="148" t="s">
        <v>2</v>
      </c>
      <c r="E13" s="315"/>
      <c r="F13" s="146" t="s">
        <v>0</v>
      </c>
      <c r="G13" s="149"/>
      <c r="H13" s="148" t="s">
        <v>2</v>
      </c>
    </row>
    <row r="14" spans="1:8" ht="33">
      <c r="A14" s="310"/>
      <c r="B14" s="135" t="s">
        <v>330</v>
      </c>
      <c r="C14" s="136" t="s">
        <v>340</v>
      </c>
      <c r="D14" s="137">
        <v>24</v>
      </c>
      <c r="E14" s="316"/>
      <c r="F14" s="135" t="s">
        <v>330</v>
      </c>
      <c r="G14" s="136" t="s">
        <v>341</v>
      </c>
      <c r="H14" s="137">
        <v>25</v>
      </c>
    </row>
    <row r="15" spans="1:8" ht="55">
      <c r="A15" s="310"/>
      <c r="B15" s="135" t="s">
        <v>333</v>
      </c>
      <c r="C15" s="136" t="s">
        <v>342</v>
      </c>
      <c r="D15" s="138" t="s">
        <v>9</v>
      </c>
      <c r="E15" s="316"/>
      <c r="F15" s="135" t="s">
        <v>333</v>
      </c>
      <c r="G15" s="136" t="s">
        <v>343</v>
      </c>
      <c r="H15" s="138" t="s">
        <v>9</v>
      </c>
    </row>
    <row r="16" spans="1:8">
      <c r="A16" s="310"/>
      <c r="B16" s="135" t="s">
        <v>11</v>
      </c>
      <c r="C16" s="136" t="s">
        <v>344</v>
      </c>
      <c r="D16" s="139">
        <f>H3</f>
        <v>6.45</v>
      </c>
      <c r="E16" s="316"/>
      <c r="F16" s="135" t="s">
        <v>11</v>
      </c>
      <c r="G16" s="136" t="s">
        <v>345</v>
      </c>
      <c r="H16" s="139">
        <f>H3</f>
        <v>6.45</v>
      </c>
    </row>
    <row r="17" spans="1:8">
      <c r="A17" s="310"/>
      <c r="B17" s="135" t="s">
        <v>28</v>
      </c>
      <c r="C17" s="136" t="s">
        <v>346</v>
      </c>
      <c r="D17" s="138" t="s">
        <v>126</v>
      </c>
      <c r="E17" s="316"/>
      <c r="F17" s="135" t="s">
        <v>28</v>
      </c>
      <c r="G17" s="136" t="s">
        <v>347</v>
      </c>
      <c r="H17" s="138" t="s">
        <v>126</v>
      </c>
    </row>
    <row r="18" spans="1:8">
      <c r="A18" s="310"/>
      <c r="B18" s="135" t="s">
        <v>336</v>
      </c>
      <c r="C18" s="136" t="s">
        <v>348</v>
      </c>
      <c r="D18" s="140">
        <f>D14/D16</f>
        <v>3.7209302325581395</v>
      </c>
      <c r="E18" s="316"/>
      <c r="F18" s="135" t="s">
        <v>336</v>
      </c>
      <c r="G18" s="136" t="s">
        <v>349</v>
      </c>
      <c r="H18" s="140">
        <f>H14/H16</f>
        <v>3.8759689922480618</v>
      </c>
    </row>
    <row r="19" spans="1:8">
      <c r="A19" s="311"/>
      <c r="B19" s="141" t="s">
        <v>338</v>
      </c>
      <c r="C19" s="228"/>
      <c r="D19" s="142">
        <f>C19*D18</f>
        <v>0</v>
      </c>
      <c r="E19" s="317"/>
      <c r="F19" s="150" t="s">
        <v>350</v>
      </c>
      <c r="G19" s="228"/>
      <c r="H19" s="142">
        <f>G19*H18</f>
        <v>0</v>
      </c>
    </row>
    <row r="20" spans="1:8">
      <c r="A20" s="311"/>
      <c r="B20" s="141"/>
      <c r="C20" s="151"/>
      <c r="D20" s="142"/>
      <c r="E20" s="317"/>
      <c r="F20" s="150" t="s">
        <v>351</v>
      </c>
      <c r="G20" s="228"/>
      <c r="H20" s="142"/>
    </row>
    <row r="21" spans="1:8" ht="16" thickBot="1">
      <c r="A21" s="312"/>
      <c r="B21" s="143" t="s">
        <v>339</v>
      </c>
      <c r="C21" s="144">
        <f>SUM(C19:C19)</f>
        <v>0</v>
      </c>
      <c r="D21" s="145">
        <f>SUM(D19:D19)</f>
        <v>0</v>
      </c>
      <c r="E21" s="318"/>
      <c r="F21" s="143" t="s">
        <v>339</v>
      </c>
      <c r="G21" s="144">
        <f>SUM(G19:G19)</f>
        <v>0</v>
      </c>
      <c r="H21" s="145">
        <f>SUM(H19:H19)</f>
        <v>0</v>
      </c>
    </row>
    <row r="22" spans="1:8" ht="15" thickBot="1">
      <c r="A22" s="319"/>
      <c r="B22" s="320"/>
      <c r="C22" s="320"/>
      <c r="D22" s="320"/>
      <c r="E22" s="320"/>
      <c r="F22" s="320"/>
      <c r="G22" s="320"/>
      <c r="H22" s="320"/>
    </row>
    <row r="23" spans="1:8">
      <c r="A23" s="314"/>
      <c r="B23" s="146" t="s">
        <v>0</v>
      </c>
      <c r="C23" s="147"/>
      <c r="D23" s="148" t="s">
        <v>2</v>
      </c>
      <c r="E23" s="302"/>
      <c r="F23" s="146" t="s">
        <v>0</v>
      </c>
      <c r="G23" s="147"/>
      <c r="H23" s="148" t="s">
        <v>2</v>
      </c>
    </row>
    <row r="24" spans="1:8" ht="33">
      <c r="A24" s="310"/>
      <c r="B24" s="135" t="s">
        <v>330</v>
      </c>
      <c r="C24" s="136" t="s">
        <v>352</v>
      </c>
      <c r="D24" s="137">
        <v>17</v>
      </c>
      <c r="E24" s="303"/>
      <c r="F24" s="135" t="s">
        <v>330</v>
      </c>
      <c r="G24" s="136" t="s">
        <v>353</v>
      </c>
      <c r="H24" s="137">
        <v>21</v>
      </c>
    </row>
    <row r="25" spans="1:8">
      <c r="A25" s="310"/>
      <c r="B25" s="135" t="s">
        <v>333</v>
      </c>
      <c r="C25" s="136" t="s">
        <v>354</v>
      </c>
      <c r="D25" s="138" t="s">
        <v>9</v>
      </c>
      <c r="E25" s="303"/>
      <c r="F25" s="135" t="s">
        <v>333</v>
      </c>
      <c r="G25" s="136" t="s">
        <v>354</v>
      </c>
      <c r="H25" s="138" t="s">
        <v>9</v>
      </c>
    </row>
    <row r="26" spans="1:8">
      <c r="A26" s="310"/>
      <c r="B26" s="135" t="s">
        <v>11</v>
      </c>
      <c r="C26" s="136" t="s">
        <v>355</v>
      </c>
      <c r="D26" s="139">
        <f>H3</f>
        <v>6.45</v>
      </c>
      <c r="E26" s="303"/>
      <c r="F26" s="135" t="s">
        <v>11</v>
      </c>
      <c r="G26" s="136" t="s">
        <v>356</v>
      </c>
      <c r="H26" s="139">
        <f>H3</f>
        <v>6.45</v>
      </c>
    </row>
    <row r="27" spans="1:8">
      <c r="A27" s="310"/>
      <c r="B27" s="135" t="s">
        <v>28</v>
      </c>
      <c r="C27" s="136"/>
      <c r="D27" s="138" t="s">
        <v>126</v>
      </c>
      <c r="E27" s="303"/>
      <c r="F27" s="135" t="s">
        <v>28</v>
      </c>
      <c r="G27" s="136"/>
      <c r="H27" s="138" t="s">
        <v>126</v>
      </c>
    </row>
    <row r="28" spans="1:8">
      <c r="A28" s="310"/>
      <c r="B28" s="135" t="s">
        <v>336</v>
      </c>
      <c r="C28" s="136" t="s">
        <v>357</v>
      </c>
      <c r="D28" s="140">
        <f>D24/D26</f>
        <v>2.635658914728682</v>
      </c>
      <c r="E28" s="303"/>
      <c r="F28" s="135" t="s">
        <v>19</v>
      </c>
      <c r="G28" s="136" t="s">
        <v>358</v>
      </c>
      <c r="H28" s="140">
        <f>H24/H26</f>
        <v>3.2558139534883721</v>
      </c>
    </row>
    <row r="29" spans="1:8">
      <c r="A29" s="311"/>
      <c r="B29" s="141" t="s">
        <v>338</v>
      </c>
      <c r="C29" s="228"/>
      <c r="D29" s="142">
        <f>C29*D28</f>
        <v>0</v>
      </c>
      <c r="E29" s="304"/>
      <c r="F29" s="141" t="s">
        <v>338</v>
      </c>
      <c r="G29" s="228"/>
      <c r="H29" s="142">
        <f>G29*H28</f>
        <v>0</v>
      </c>
    </row>
    <row r="30" spans="1:8" ht="16" thickBot="1">
      <c r="A30" s="312"/>
      <c r="B30" s="143" t="s">
        <v>339</v>
      </c>
      <c r="C30" s="144">
        <f>SUM(C29:C29)</f>
        <v>0</v>
      </c>
      <c r="D30" s="145">
        <f>SUM(D29:D29)</f>
        <v>0</v>
      </c>
      <c r="E30" s="305"/>
      <c r="F30" s="143" t="s">
        <v>339</v>
      </c>
      <c r="G30" s="144">
        <f>SUM(G29:G29)</f>
        <v>0</v>
      </c>
      <c r="H30" s="145">
        <f>SUM(H29:H29)</f>
        <v>0</v>
      </c>
    </row>
    <row r="31" spans="1:8" ht="15" thickBot="1">
      <c r="A31" s="322"/>
      <c r="B31" s="320"/>
      <c r="C31" s="320"/>
      <c r="D31" s="320"/>
      <c r="E31" s="320"/>
      <c r="F31" s="320"/>
      <c r="G31" s="320"/>
      <c r="H31" s="320"/>
    </row>
    <row r="32" spans="1:8">
      <c r="A32" s="314"/>
      <c r="B32" s="146" t="s">
        <v>0</v>
      </c>
      <c r="C32" s="147"/>
      <c r="D32" s="148" t="s">
        <v>2</v>
      </c>
      <c r="E32" s="302"/>
      <c r="F32" s="146" t="s">
        <v>0</v>
      </c>
      <c r="G32" s="147"/>
      <c r="H32" s="148" t="s">
        <v>2</v>
      </c>
    </row>
    <row r="33" spans="1:8" ht="33">
      <c r="A33" s="310"/>
      <c r="B33" s="135" t="s">
        <v>330</v>
      </c>
      <c r="C33" s="136" t="s">
        <v>359</v>
      </c>
      <c r="D33" s="137">
        <v>18</v>
      </c>
      <c r="E33" s="303"/>
      <c r="F33" s="135" t="s">
        <v>330</v>
      </c>
      <c r="G33" s="136" t="s">
        <v>360</v>
      </c>
      <c r="H33" s="137">
        <v>20</v>
      </c>
    </row>
    <row r="34" spans="1:8">
      <c r="A34" s="310"/>
      <c r="B34" s="135" t="s">
        <v>333</v>
      </c>
      <c r="C34" s="136" t="s">
        <v>361</v>
      </c>
      <c r="D34" s="138" t="s">
        <v>9</v>
      </c>
      <c r="E34" s="303"/>
      <c r="F34" s="135" t="s">
        <v>333</v>
      </c>
      <c r="G34" s="136" t="s">
        <v>361</v>
      </c>
      <c r="H34" s="138" t="s">
        <v>9</v>
      </c>
    </row>
    <row r="35" spans="1:8">
      <c r="A35" s="310"/>
      <c r="B35" s="135" t="s">
        <v>11</v>
      </c>
      <c r="C35" s="136" t="s">
        <v>362</v>
      </c>
      <c r="D35" s="139">
        <f>H3</f>
        <v>6.45</v>
      </c>
      <c r="E35" s="303"/>
      <c r="F35" s="135" t="s">
        <v>11</v>
      </c>
      <c r="G35" s="136" t="s">
        <v>363</v>
      </c>
      <c r="H35" s="139">
        <f>H3</f>
        <v>6.45</v>
      </c>
    </row>
    <row r="36" spans="1:8">
      <c r="A36" s="310"/>
      <c r="B36" s="135" t="s">
        <v>28</v>
      </c>
      <c r="C36" s="136" t="s">
        <v>364</v>
      </c>
      <c r="D36" s="138" t="s">
        <v>126</v>
      </c>
      <c r="E36" s="303"/>
      <c r="F36" s="135" t="s">
        <v>28</v>
      </c>
      <c r="G36" s="136" t="s">
        <v>365</v>
      </c>
      <c r="H36" s="138" t="s">
        <v>126</v>
      </c>
    </row>
    <row r="37" spans="1:8">
      <c r="A37" s="310"/>
      <c r="B37" s="135" t="s">
        <v>336</v>
      </c>
      <c r="C37" s="158" t="s">
        <v>56</v>
      </c>
      <c r="D37" s="140">
        <f>D33/D35</f>
        <v>2.7906976744186047</v>
      </c>
      <c r="E37" s="303"/>
      <c r="F37" s="135" t="s">
        <v>19</v>
      </c>
      <c r="G37" s="158" t="s">
        <v>366</v>
      </c>
      <c r="H37" s="140">
        <f>H33/H35</f>
        <v>3.1007751937984493</v>
      </c>
    </row>
    <row r="38" spans="1:8">
      <c r="A38" s="311"/>
      <c r="B38" s="141" t="s">
        <v>338</v>
      </c>
      <c r="C38" s="228"/>
      <c r="D38" s="142">
        <f>C38*D37</f>
        <v>0</v>
      </c>
      <c r="E38" s="304"/>
      <c r="F38" s="141" t="s">
        <v>338</v>
      </c>
      <c r="G38" s="228"/>
      <c r="H38" s="142">
        <f>G38*H37</f>
        <v>0</v>
      </c>
    </row>
    <row r="39" spans="1:8" ht="16" thickBot="1">
      <c r="A39" s="312"/>
      <c r="B39" s="143" t="s">
        <v>339</v>
      </c>
      <c r="C39" s="144">
        <f>SUM(C38:C38)</f>
        <v>0</v>
      </c>
      <c r="D39" s="145">
        <f>SUM(D38:D38)</f>
        <v>0</v>
      </c>
      <c r="E39" s="305"/>
      <c r="F39" s="143" t="s">
        <v>339</v>
      </c>
      <c r="G39" s="144">
        <f>SUM(G38:G38)</f>
        <v>0</v>
      </c>
      <c r="H39" s="145">
        <f>SUM(H38:H38)</f>
        <v>0</v>
      </c>
    </row>
    <row r="40" spans="1:8" ht="15" thickBot="1">
      <c r="A40" s="322"/>
      <c r="B40" s="320"/>
      <c r="C40" s="320"/>
      <c r="D40" s="320"/>
      <c r="E40" s="320"/>
      <c r="F40" s="320"/>
      <c r="G40" s="320"/>
      <c r="H40" s="320"/>
    </row>
    <row r="41" spans="1:8">
      <c r="A41" s="314"/>
      <c r="B41" s="146" t="s">
        <v>0</v>
      </c>
      <c r="C41" s="147"/>
      <c r="D41" s="148" t="s">
        <v>2</v>
      </c>
      <c r="E41" s="302"/>
      <c r="F41" s="146" t="s">
        <v>0</v>
      </c>
      <c r="G41" s="147"/>
      <c r="H41" s="148" t="s">
        <v>2</v>
      </c>
    </row>
    <row r="42" spans="1:8" ht="33">
      <c r="A42" s="310"/>
      <c r="B42" s="135" t="s">
        <v>330</v>
      </c>
      <c r="C42" s="136" t="s">
        <v>367</v>
      </c>
      <c r="D42" s="137">
        <v>25</v>
      </c>
      <c r="E42" s="303"/>
      <c r="F42" s="135" t="s">
        <v>330</v>
      </c>
      <c r="G42" s="136" t="s">
        <v>368</v>
      </c>
      <c r="H42" s="137">
        <v>34</v>
      </c>
    </row>
    <row r="43" spans="1:8" ht="77">
      <c r="A43" s="310"/>
      <c r="B43" s="135" t="s">
        <v>333</v>
      </c>
      <c r="C43" s="136" t="s">
        <v>369</v>
      </c>
      <c r="D43" s="138" t="s">
        <v>9</v>
      </c>
      <c r="E43" s="303"/>
      <c r="F43" s="135" t="s">
        <v>333</v>
      </c>
      <c r="G43" s="136" t="s">
        <v>370</v>
      </c>
      <c r="H43" s="138" t="s">
        <v>9</v>
      </c>
    </row>
    <row r="44" spans="1:8">
      <c r="A44" s="310"/>
      <c r="B44" s="135" t="s">
        <v>11</v>
      </c>
      <c r="C44" s="136" t="s">
        <v>371</v>
      </c>
      <c r="D44" s="139">
        <f>H3</f>
        <v>6.45</v>
      </c>
      <c r="E44" s="303"/>
      <c r="F44" s="135" t="s">
        <v>11</v>
      </c>
      <c r="G44" s="136" t="s">
        <v>372</v>
      </c>
      <c r="H44" s="139">
        <f>H3</f>
        <v>6.45</v>
      </c>
    </row>
    <row r="45" spans="1:8">
      <c r="A45" s="310"/>
      <c r="B45" s="135" t="s">
        <v>28</v>
      </c>
      <c r="C45" s="136" t="s">
        <v>373</v>
      </c>
      <c r="D45" s="138" t="s">
        <v>126</v>
      </c>
      <c r="E45" s="303"/>
      <c r="F45" s="135" t="s">
        <v>28</v>
      </c>
      <c r="G45" s="136"/>
      <c r="H45" s="138" t="s">
        <v>126</v>
      </c>
    </row>
    <row r="46" spans="1:8">
      <c r="A46" s="310"/>
      <c r="B46" s="135" t="s">
        <v>336</v>
      </c>
      <c r="C46" s="158" t="s">
        <v>374</v>
      </c>
      <c r="D46" s="140">
        <f>D42/D44</f>
        <v>3.8759689922480618</v>
      </c>
      <c r="E46" s="303"/>
      <c r="F46" s="135" t="s">
        <v>19</v>
      </c>
      <c r="G46" s="158" t="s">
        <v>375</v>
      </c>
      <c r="H46" s="140">
        <f>H42/H44</f>
        <v>5.2713178294573639</v>
      </c>
    </row>
    <row r="47" spans="1:8">
      <c r="A47" s="311"/>
      <c r="B47" s="141" t="s">
        <v>338</v>
      </c>
      <c r="C47" s="228"/>
      <c r="D47" s="142">
        <f>C47*D46</f>
        <v>0</v>
      </c>
      <c r="E47" s="304"/>
      <c r="F47" s="141" t="s">
        <v>338</v>
      </c>
      <c r="G47" s="228"/>
      <c r="H47" s="142">
        <f>G47*H46</f>
        <v>0</v>
      </c>
    </row>
    <row r="48" spans="1:8" ht="16" thickBot="1">
      <c r="A48" s="312"/>
      <c r="B48" s="143" t="s">
        <v>339</v>
      </c>
      <c r="C48" s="144">
        <f>SUM(C47:C47)</f>
        <v>0</v>
      </c>
      <c r="D48" s="145">
        <f>SUM(D47:D47)</f>
        <v>0</v>
      </c>
      <c r="E48" s="305"/>
      <c r="F48" s="143" t="s">
        <v>339</v>
      </c>
      <c r="G48" s="144">
        <f>SUM(G47:G47)</f>
        <v>0</v>
      </c>
      <c r="H48" s="145">
        <f>SUM(H47:H47)</f>
        <v>0</v>
      </c>
    </row>
    <row r="49" spans="1:8" ht="15" thickBot="1">
      <c r="A49" s="322"/>
      <c r="B49" s="320"/>
      <c r="C49" s="320"/>
      <c r="D49" s="320"/>
      <c r="E49" s="320"/>
      <c r="F49" s="320"/>
      <c r="G49" s="320"/>
      <c r="H49" s="320"/>
    </row>
    <row r="50" spans="1:8">
      <c r="A50" s="314"/>
      <c r="B50" s="146" t="s">
        <v>0</v>
      </c>
      <c r="C50" s="147"/>
      <c r="D50" s="148" t="s">
        <v>2</v>
      </c>
      <c r="E50" s="302"/>
      <c r="F50" s="146" t="s">
        <v>0</v>
      </c>
      <c r="G50" s="147"/>
      <c r="H50" s="148" t="s">
        <v>2</v>
      </c>
    </row>
    <row r="51" spans="1:8" ht="33">
      <c r="A51" s="310"/>
      <c r="B51" s="135" t="s">
        <v>330</v>
      </c>
      <c r="C51" s="136" t="s">
        <v>376</v>
      </c>
      <c r="D51" s="137">
        <v>54</v>
      </c>
      <c r="E51" s="303"/>
      <c r="F51" s="135" t="s">
        <v>330</v>
      </c>
      <c r="G51" s="136" t="s">
        <v>376</v>
      </c>
      <c r="H51" s="137">
        <v>38</v>
      </c>
    </row>
    <row r="52" spans="1:8" ht="44">
      <c r="A52" s="310"/>
      <c r="B52" s="135" t="s">
        <v>333</v>
      </c>
      <c r="C52" s="136" t="s">
        <v>377</v>
      </c>
      <c r="D52" s="138" t="s">
        <v>9</v>
      </c>
      <c r="E52" s="303"/>
      <c r="F52" s="135" t="s">
        <v>333</v>
      </c>
      <c r="G52" s="136" t="s">
        <v>378</v>
      </c>
      <c r="H52" s="138" t="s">
        <v>9</v>
      </c>
    </row>
    <row r="53" spans="1:8">
      <c r="A53" s="310"/>
      <c r="B53" s="135" t="s">
        <v>11</v>
      </c>
      <c r="C53" s="136" t="s">
        <v>379</v>
      </c>
      <c r="D53" s="139">
        <f>H3</f>
        <v>6.45</v>
      </c>
      <c r="E53" s="303"/>
      <c r="F53" s="135" t="s">
        <v>11</v>
      </c>
      <c r="G53" s="136" t="s">
        <v>379</v>
      </c>
      <c r="H53" s="139">
        <f>H3</f>
        <v>6.45</v>
      </c>
    </row>
    <row r="54" spans="1:8">
      <c r="A54" s="310"/>
      <c r="B54" s="135" t="s">
        <v>28</v>
      </c>
      <c r="C54" s="136"/>
      <c r="D54" s="138" t="s">
        <v>126</v>
      </c>
      <c r="E54" s="303"/>
      <c r="F54" s="135" t="s">
        <v>28</v>
      </c>
      <c r="G54" s="136"/>
      <c r="H54" s="138" t="s">
        <v>126</v>
      </c>
    </row>
    <row r="55" spans="1:8">
      <c r="A55" s="310"/>
      <c r="B55" s="135" t="s">
        <v>336</v>
      </c>
      <c r="C55" s="158" t="s">
        <v>380</v>
      </c>
      <c r="D55" s="140">
        <f>D51/D53</f>
        <v>8.3720930232558128</v>
      </c>
      <c r="E55" s="303"/>
      <c r="F55" s="135" t="s">
        <v>19</v>
      </c>
      <c r="G55" s="158" t="s">
        <v>381</v>
      </c>
      <c r="H55" s="140">
        <f>H51/H53</f>
        <v>5.8914728682170541</v>
      </c>
    </row>
    <row r="56" spans="1:8">
      <c r="A56" s="311"/>
      <c r="B56" s="141" t="s">
        <v>338</v>
      </c>
      <c r="C56" s="228"/>
      <c r="D56" s="142">
        <f>C56*D55</f>
        <v>0</v>
      </c>
      <c r="E56" s="304"/>
      <c r="F56" s="141" t="s">
        <v>338</v>
      </c>
      <c r="G56" s="228"/>
      <c r="H56" s="142">
        <f>G56*H55</f>
        <v>0</v>
      </c>
    </row>
    <row r="57" spans="1:8" ht="16" thickBot="1">
      <c r="A57" s="312"/>
      <c r="B57" s="143" t="s">
        <v>339</v>
      </c>
      <c r="C57" s="144">
        <f>SUM(C56:C56)</f>
        <v>0</v>
      </c>
      <c r="D57" s="145">
        <f>SUM(D56:D56)</f>
        <v>0</v>
      </c>
      <c r="E57" s="305"/>
      <c r="F57" s="143" t="s">
        <v>339</v>
      </c>
      <c r="G57" s="144">
        <f>SUM(G56:G56)</f>
        <v>0</v>
      </c>
      <c r="H57" s="145">
        <f>SUM(H56:H56)</f>
        <v>0</v>
      </c>
    </row>
    <row r="58" spans="1:8" ht="15" thickBot="1">
      <c r="A58" s="327"/>
      <c r="B58" s="328"/>
      <c r="C58" s="328"/>
      <c r="D58" s="328"/>
      <c r="E58" s="328"/>
      <c r="F58" s="328"/>
      <c r="G58" s="328"/>
      <c r="H58" s="328"/>
    </row>
    <row r="59" spans="1:8">
      <c r="A59" s="314"/>
      <c r="B59" s="146" t="s">
        <v>0</v>
      </c>
      <c r="C59" s="147"/>
      <c r="D59" s="148" t="s">
        <v>2</v>
      </c>
      <c r="E59" s="302"/>
      <c r="F59" s="146" t="s">
        <v>0</v>
      </c>
      <c r="G59" s="147"/>
      <c r="H59" s="148" t="s">
        <v>2</v>
      </c>
    </row>
    <row r="60" spans="1:8" ht="55">
      <c r="A60" s="310"/>
      <c r="B60" s="135" t="s">
        <v>330</v>
      </c>
      <c r="C60" s="136" t="s">
        <v>382</v>
      </c>
      <c r="D60" s="137">
        <v>70</v>
      </c>
      <c r="E60" s="303"/>
      <c r="F60" s="135" t="s">
        <v>330</v>
      </c>
      <c r="G60" s="136" t="s">
        <v>383</v>
      </c>
      <c r="H60" s="137">
        <v>70</v>
      </c>
    </row>
    <row r="61" spans="1:8">
      <c r="A61" s="310"/>
      <c r="B61" s="135" t="s">
        <v>333</v>
      </c>
      <c r="C61" s="136"/>
      <c r="D61" s="138" t="s">
        <v>9</v>
      </c>
      <c r="E61" s="303"/>
      <c r="F61" s="135" t="s">
        <v>333</v>
      </c>
      <c r="G61" s="136"/>
      <c r="H61" s="138" t="s">
        <v>9</v>
      </c>
    </row>
    <row r="62" spans="1:8">
      <c r="A62" s="310"/>
      <c r="B62" s="135" t="s">
        <v>11</v>
      </c>
      <c r="C62" s="136"/>
      <c r="D62" s="139">
        <f>H3</f>
        <v>6.45</v>
      </c>
      <c r="E62" s="303"/>
      <c r="F62" s="135" t="s">
        <v>11</v>
      </c>
      <c r="G62" s="136"/>
      <c r="H62" s="139">
        <f>H3</f>
        <v>6.45</v>
      </c>
    </row>
    <row r="63" spans="1:8">
      <c r="A63" s="310"/>
      <c r="B63" s="135" t="s">
        <v>28</v>
      </c>
      <c r="C63" s="136"/>
      <c r="D63" s="138" t="s">
        <v>126</v>
      </c>
      <c r="E63" s="303"/>
      <c r="F63" s="135" t="s">
        <v>28</v>
      </c>
      <c r="G63" s="136"/>
      <c r="H63" s="138" t="s">
        <v>126</v>
      </c>
    </row>
    <row r="64" spans="1:8">
      <c r="A64" s="310"/>
      <c r="B64" s="135" t="s">
        <v>336</v>
      </c>
      <c r="C64" s="158"/>
      <c r="D64" s="140">
        <f>D60/D62</f>
        <v>10.852713178294573</v>
      </c>
      <c r="E64" s="303"/>
      <c r="F64" s="135" t="s">
        <v>19</v>
      </c>
      <c r="G64" s="158"/>
      <c r="H64" s="140">
        <f>H60/H62</f>
        <v>10.852713178294573</v>
      </c>
    </row>
    <row r="65" spans="1:8">
      <c r="A65" s="311"/>
      <c r="B65" s="141" t="s">
        <v>338</v>
      </c>
      <c r="C65" s="228"/>
      <c r="D65" s="142">
        <f>C65*D64</f>
        <v>0</v>
      </c>
      <c r="E65" s="304"/>
      <c r="F65" s="141" t="s">
        <v>338</v>
      </c>
      <c r="G65" s="228"/>
      <c r="H65" s="142">
        <f>G65*H64</f>
        <v>0</v>
      </c>
    </row>
    <row r="66" spans="1:8" ht="16" thickBot="1">
      <c r="A66" s="312"/>
      <c r="B66" s="143" t="s">
        <v>339</v>
      </c>
      <c r="C66" s="144">
        <f>SUM(C65:C65)</f>
        <v>0</v>
      </c>
      <c r="D66" s="145">
        <f>SUM(D65:D65)</f>
        <v>0</v>
      </c>
      <c r="E66" s="305"/>
      <c r="F66" s="143" t="s">
        <v>339</v>
      </c>
      <c r="G66" s="144">
        <f>SUM(G65:G65)</f>
        <v>0</v>
      </c>
      <c r="H66" s="145">
        <f>SUM(H65:H65)</f>
        <v>0</v>
      </c>
    </row>
    <row r="67" spans="1:8" ht="15" thickBot="1">
      <c r="A67" s="322"/>
      <c r="B67" s="320"/>
      <c r="C67" s="320"/>
      <c r="D67" s="320"/>
      <c r="E67" s="320"/>
      <c r="F67" s="320"/>
      <c r="G67" s="320"/>
      <c r="H67" s="320"/>
    </row>
    <row r="68" spans="1:8">
      <c r="A68" s="314"/>
      <c r="B68" s="146" t="s">
        <v>0</v>
      </c>
      <c r="C68" s="147"/>
      <c r="D68" s="148" t="s">
        <v>2</v>
      </c>
      <c r="E68" s="302"/>
      <c r="F68" s="146" t="s">
        <v>0</v>
      </c>
      <c r="G68" s="147"/>
      <c r="H68" s="148" t="s">
        <v>2</v>
      </c>
    </row>
    <row r="69" spans="1:8" ht="22">
      <c r="A69" s="310"/>
      <c r="B69" s="135" t="s">
        <v>330</v>
      </c>
      <c r="C69" s="136" t="s">
        <v>384</v>
      </c>
      <c r="D69" s="137">
        <v>32</v>
      </c>
      <c r="E69" s="303"/>
      <c r="F69" s="135" t="s">
        <v>330</v>
      </c>
      <c r="G69" s="136" t="s">
        <v>385</v>
      </c>
      <c r="H69" s="137">
        <v>36</v>
      </c>
    </row>
    <row r="70" spans="1:8">
      <c r="A70" s="310"/>
      <c r="B70" s="135" t="s">
        <v>333</v>
      </c>
      <c r="C70" s="136" t="s">
        <v>386</v>
      </c>
      <c r="D70" s="138" t="s">
        <v>9</v>
      </c>
      <c r="E70" s="303"/>
      <c r="F70" s="135" t="s">
        <v>333</v>
      </c>
      <c r="G70" s="136" t="s">
        <v>386</v>
      </c>
      <c r="H70" s="138" t="s">
        <v>9</v>
      </c>
    </row>
    <row r="71" spans="1:8">
      <c r="A71" s="310"/>
      <c r="B71" s="135" t="s">
        <v>11</v>
      </c>
      <c r="C71" s="136" t="s">
        <v>387</v>
      </c>
      <c r="D71" s="139">
        <f>H3</f>
        <v>6.45</v>
      </c>
      <c r="E71" s="303"/>
      <c r="F71" s="135" t="s">
        <v>11</v>
      </c>
      <c r="G71" s="136" t="s">
        <v>388</v>
      </c>
      <c r="H71" s="139">
        <f>H3</f>
        <v>6.45</v>
      </c>
    </row>
    <row r="72" spans="1:8">
      <c r="A72" s="310"/>
      <c r="B72" s="135" t="s">
        <v>28</v>
      </c>
      <c r="C72" s="136" t="s">
        <v>389</v>
      </c>
      <c r="D72" s="138" t="s">
        <v>126</v>
      </c>
      <c r="E72" s="303"/>
      <c r="F72" s="135" t="s">
        <v>28</v>
      </c>
      <c r="G72" s="136" t="s">
        <v>390</v>
      </c>
      <c r="H72" s="138" t="s">
        <v>126</v>
      </c>
    </row>
    <row r="73" spans="1:8">
      <c r="A73" s="310"/>
      <c r="B73" s="135" t="s">
        <v>336</v>
      </c>
      <c r="C73" s="158" t="s">
        <v>391</v>
      </c>
      <c r="D73" s="140">
        <f>D69/D71</f>
        <v>4.9612403100775193</v>
      </c>
      <c r="E73" s="303"/>
      <c r="F73" s="135" t="s">
        <v>19</v>
      </c>
      <c r="G73" s="158" t="s">
        <v>392</v>
      </c>
      <c r="H73" s="140">
        <f>H69/H71</f>
        <v>5.5813953488372094</v>
      </c>
    </row>
    <row r="74" spans="1:8">
      <c r="A74" s="311"/>
      <c r="B74" s="141" t="s">
        <v>338</v>
      </c>
      <c r="C74" s="228"/>
      <c r="D74" s="142">
        <f>C74*D73</f>
        <v>0</v>
      </c>
      <c r="E74" s="304"/>
      <c r="F74" s="141" t="s">
        <v>338</v>
      </c>
      <c r="G74" s="228"/>
      <c r="H74" s="142">
        <f>G74*H73</f>
        <v>0</v>
      </c>
    </row>
    <row r="75" spans="1:8" ht="16" thickBot="1">
      <c r="A75" s="312"/>
      <c r="B75" s="143" t="s">
        <v>339</v>
      </c>
      <c r="C75" s="144">
        <f>SUM(C74:C74)</f>
        <v>0</v>
      </c>
      <c r="D75" s="145">
        <f>SUM(D74:D74)</f>
        <v>0</v>
      </c>
      <c r="E75" s="305"/>
      <c r="F75" s="143" t="s">
        <v>339</v>
      </c>
      <c r="G75" s="144">
        <f>SUM(G74:G74)</f>
        <v>0</v>
      </c>
      <c r="H75" s="145">
        <f>SUM(H74:H74)</f>
        <v>0</v>
      </c>
    </row>
    <row r="76" spans="1:8" ht="15" thickBot="1">
      <c r="A76" s="322"/>
      <c r="B76" s="320"/>
      <c r="C76" s="320"/>
      <c r="D76" s="320"/>
      <c r="E76" s="320"/>
      <c r="F76" s="320"/>
      <c r="G76" s="320"/>
      <c r="H76" s="320"/>
    </row>
    <row r="77" spans="1:8">
      <c r="A77" s="314"/>
      <c r="B77" s="187" t="s">
        <v>0</v>
      </c>
      <c r="C77" s="147"/>
      <c r="D77" s="148" t="s">
        <v>2</v>
      </c>
      <c r="E77" s="302"/>
      <c r="F77" s="187" t="s">
        <v>0</v>
      </c>
      <c r="G77" s="147"/>
      <c r="H77" s="148" t="s">
        <v>2</v>
      </c>
    </row>
    <row r="78" spans="1:8" ht="33">
      <c r="A78" s="310"/>
      <c r="B78" s="135" t="s">
        <v>330</v>
      </c>
      <c r="C78" s="227" t="s">
        <v>524</v>
      </c>
      <c r="D78" s="137">
        <v>29</v>
      </c>
      <c r="E78" s="303"/>
      <c r="F78" s="135" t="s">
        <v>330</v>
      </c>
      <c r="G78" s="136" t="s">
        <v>526</v>
      </c>
      <c r="H78" s="137">
        <v>23</v>
      </c>
    </row>
    <row r="79" spans="1:8">
      <c r="A79" s="310"/>
      <c r="B79" s="135" t="s">
        <v>333</v>
      </c>
      <c r="C79" s="227" t="s">
        <v>525</v>
      </c>
      <c r="D79" s="138" t="s">
        <v>9</v>
      </c>
      <c r="E79" s="303"/>
      <c r="F79" s="135" t="s">
        <v>333</v>
      </c>
      <c r="G79" s="136" t="s">
        <v>527</v>
      </c>
      <c r="H79" s="138" t="s">
        <v>9</v>
      </c>
    </row>
    <row r="80" spans="1:8">
      <c r="A80" s="310"/>
      <c r="B80" s="135" t="s">
        <v>11</v>
      </c>
      <c r="C80" s="227" t="s">
        <v>388</v>
      </c>
      <c r="D80" s="139">
        <f>H3</f>
        <v>6.45</v>
      </c>
      <c r="E80" s="303"/>
      <c r="F80" s="135" t="s">
        <v>11</v>
      </c>
      <c r="G80" s="136" t="s">
        <v>388</v>
      </c>
      <c r="H80" s="139">
        <f>H3</f>
        <v>6.45</v>
      </c>
    </row>
    <row r="81" spans="1:8">
      <c r="A81" s="310"/>
      <c r="B81" s="135" t="s">
        <v>28</v>
      </c>
      <c r="C81" s="227" t="s">
        <v>203</v>
      </c>
      <c r="D81" s="138" t="s">
        <v>126</v>
      </c>
      <c r="E81" s="303"/>
      <c r="F81" s="135" t="s">
        <v>28</v>
      </c>
      <c r="G81" s="227" t="s">
        <v>203</v>
      </c>
      <c r="H81" s="138" t="s">
        <v>126</v>
      </c>
    </row>
    <row r="82" spans="1:8">
      <c r="A82" s="310"/>
      <c r="B82" s="135" t="s">
        <v>336</v>
      </c>
      <c r="C82" s="158" t="s">
        <v>137</v>
      </c>
      <c r="D82" s="140">
        <f>D78/D80</f>
        <v>4.4961240310077519</v>
      </c>
      <c r="E82" s="303"/>
      <c r="F82" s="135" t="s">
        <v>19</v>
      </c>
      <c r="G82" s="158" t="s">
        <v>21</v>
      </c>
      <c r="H82" s="140">
        <f>H78/H80</f>
        <v>3.5658914728682172</v>
      </c>
    </row>
    <row r="83" spans="1:8">
      <c r="A83" s="311"/>
      <c r="B83" s="141" t="s">
        <v>338</v>
      </c>
      <c r="C83" s="228"/>
      <c r="D83" s="142">
        <f>C83*D82</f>
        <v>0</v>
      </c>
      <c r="E83" s="304"/>
      <c r="F83" s="141" t="s">
        <v>338</v>
      </c>
      <c r="G83" s="228"/>
      <c r="H83" s="142">
        <f>G83*H82</f>
        <v>0</v>
      </c>
    </row>
    <row r="84" spans="1:8" ht="16" thickBot="1">
      <c r="A84" s="312"/>
      <c r="B84" s="143" t="s">
        <v>339</v>
      </c>
      <c r="C84" s="144">
        <f>SUM(C83:C83)</f>
        <v>0</v>
      </c>
      <c r="D84" s="145">
        <f>SUM(D83:D83)</f>
        <v>0</v>
      </c>
      <c r="E84" s="305"/>
      <c r="F84" s="143" t="s">
        <v>339</v>
      </c>
      <c r="G84" s="144">
        <f>SUM(G83:G83)</f>
        <v>0</v>
      </c>
      <c r="H84" s="145">
        <f>SUM(H83:H83)</f>
        <v>0</v>
      </c>
    </row>
    <row r="85" spans="1:8" ht="15" thickBot="1">
      <c r="A85" s="322"/>
      <c r="B85" s="320"/>
      <c r="C85" s="320"/>
      <c r="D85" s="320"/>
      <c r="E85" s="320"/>
      <c r="F85" s="320"/>
      <c r="G85" s="320"/>
      <c r="H85" s="320"/>
    </row>
    <row r="86" spans="1:8">
      <c r="A86" s="314"/>
      <c r="B86" s="187" t="s">
        <v>0</v>
      </c>
      <c r="C86" s="147"/>
      <c r="D86" s="148" t="s">
        <v>2</v>
      </c>
      <c r="E86" s="302"/>
      <c r="F86" s="187" t="s">
        <v>0</v>
      </c>
      <c r="G86" s="147"/>
      <c r="H86" s="148" t="s">
        <v>2</v>
      </c>
    </row>
    <row r="87" spans="1:8" ht="39" customHeight="1">
      <c r="A87" s="310"/>
      <c r="B87" s="135" t="s">
        <v>330</v>
      </c>
      <c r="C87" s="136" t="s">
        <v>531</v>
      </c>
      <c r="D87" s="137">
        <v>24</v>
      </c>
      <c r="E87" s="303"/>
      <c r="F87" s="135" t="s">
        <v>330</v>
      </c>
      <c r="G87" s="136" t="s">
        <v>528</v>
      </c>
      <c r="H87" s="137">
        <v>32</v>
      </c>
    </row>
    <row r="88" spans="1:8">
      <c r="A88" s="310"/>
      <c r="B88" s="135" t="s">
        <v>333</v>
      </c>
      <c r="C88" s="136" t="s">
        <v>534</v>
      </c>
      <c r="D88" s="138" t="s">
        <v>9</v>
      </c>
      <c r="E88" s="303"/>
      <c r="F88" s="135" t="s">
        <v>333</v>
      </c>
      <c r="G88" s="136" t="s">
        <v>530</v>
      </c>
      <c r="H88" s="138" t="s">
        <v>9</v>
      </c>
    </row>
    <row r="89" spans="1:8">
      <c r="A89" s="310"/>
      <c r="B89" s="135" t="s">
        <v>11</v>
      </c>
      <c r="C89" s="136" t="s">
        <v>533</v>
      </c>
      <c r="D89" s="139">
        <f>H3</f>
        <v>6.45</v>
      </c>
      <c r="E89" s="303"/>
      <c r="F89" s="135" t="s">
        <v>11</v>
      </c>
      <c r="G89" s="136" t="s">
        <v>529</v>
      </c>
      <c r="H89" s="139">
        <f>H3</f>
        <v>6.45</v>
      </c>
    </row>
    <row r="90" spans="1:8">
      <c r="A90" s="310"/>
      <c r="B90" s="135" t="s">
        <v>28</v>
      </c>
      <c r="C90" s="227" t="s">
        <v>539</v>
      </c>
      <c r="D90" s="138" t="s">
        <v>126</v>
      </c>
      <c r="E90" s="303"/>
      <c r="F90" s="135" t="s">
        <v>28</v>
      </c>
      <c r="G90" s="227" t="s">
        <v>540</v>
      </c>
      <c r="H90" s="138" t="s">
        <v>126</v>
      </c>
    </row>
    <row r="91" spans="1:8">
      <c r="A91" s="310"/>
      <c r="B91" s="135" t="s">
        <v>336</v>
      </c>
      <c r="C91" s="158" t="s">
        <v>535</v>
      </c>
      <c r="D91" s="140">
        <f>D87/D89</f>
        <v>3.7209302325581395</v>
      </c>
      <c r="E91" s="303"/>
      <c r="F91" s="135" t="s">
        <v>19</v>
      </c>
      <c r="G91" s="158" t="s">
        <v>70</v>
      </c>
      <c r="H91" s="140">
        <f>H87/H89</f>
        <v>4.9612403100775193</v>
      </c>
    </row>
    <row r="92" spans="1:8">
      <c r="A92" s="311"/>
      <c r="B92" s="141" t="s">
        <v>338</v>
      </c>
      <c r="C92" s="228"/>
      <c r="D92" s="142">
        <f>C92*D91</f>
        <v>0</v>
      </c>
      <c r="E92" s="304"/>
      <c r="F92" s="141" t="s">
        <v>338</v>
      </c>
      <c r="G92" s="228"/>
      <c r="H92" s="142">
        <f>G92*H91</f>
        <v>0</v>
      </c>
    </row>
    <row r="93" spans="1:8" ht="16" thickBot="1">
      <c r="A93" s="312"/>
      <c r="B93" s="143" t="s">
        <v>339</v>
      </c>
      <c r="C93" s="144">
        <f>SUM(C92:C92)</f>
        <v>0</v>
      </c>
      <c r="D93" s="145">
        <f>SUM(D92:D92)</f>
        <v>0</v>
      </c>
      <c r="E93" s="305"/>
      <c r="F93" s="143" t="s">
        <v>339</v>
      </c>
      <c r="G93" s="144">
        <f>SUM(G92:G92)</f>
        <v>0</v>
      </c>
      <c r="H93" s="145">
        <f>SUM(H92:H92)</f>
        <v>0</v>
      </c>
    </row>
    <row r="94" spans="1:8" ht="15" thickBot="1">
      <c r="A94" s="322"/>
      <c r="B94" s="320"/>
      <c r="C94" s="320"/>
      <c r="D94" s="320"/>
      <c r="E94" s="320"/>
      <c r="F94" s="320"/>
      <c r="G94" s="320"/>
      <c r="H94" s="320"/>
    </row>
    <row r="95" spans="1:8">
      <c r="A95" s="314"/>
      <c r="B95" s="187" t="s">
        <v>0</v>
      </c>
      <c r="C95" s="147"/>
      <c r="D95" s="148" t="s">
        <v>2</v>
      </c>
      <c r="E95" s="302"/>
      <c r="F95" s="187" t="s">
        <v>0</v>
      </c>
      <c r="G95" s="147"/>
      <c r="H95" s="148" t="s">
        <v>2</v>
      </c>
    </row>
    <row r="96" spans="1:8" ht="34.5" customHeight="1">
      <c r="A96" s="310"/>
      <c r="B96" s="135" t="s">
        <v>330</v>
      </c>
      <c r="C96" s="136" t="s">
        <v>532</v>
      </c>
      <c r="D96" s="137">
        <v>34</v>
      </c>
      <c r="E96" s="303"/>
      <c r="F96" s="135" t="s">
        <v>330</v>
      </c>
      <c r="G96" s="136"/>
      <c r="H96" s="137"/>
    </row>
    <row r="97" spans="1:8">
      <c r="A97" s="310"/>
      <c r="B97" s="135" t="s">
        <v>333</v>
      </c>
      <c r="C97" s="136" t="s">
        <v>537</v>
      </c>
      <c r="D97" s="138" t="s">
        <v>9</v>
      </c>
      <c r="E97" s="303"/>
      <c r="F97" s="135" t="s">
        <v>333</v>
      </c>
      <c r="G97" s="136"/>
      <c r="H97" s="138" t="s">
        <v>9</v>
      </c>
    </row>
    <row r="98" spans="1:8">
      <c r="A98" s="310"/>
      <c r="B98" s="135" t="s">
        <v>11</v>
      </c>
      <c r="C98" s="136" t="s">
        <v>536</v>
      </c>
      <c r="D98" s="139">
        <f>H3</f>
        <v>6.45</v>
      </c>
      <c r="E98" s="303"/>
      <c r="F98" s="135" t="s">
        <v>11</v>
      </c>
      <c r="G98" s="136"/>
      <c r="H98" s="139">
        <f>H3</f>
        <v>6.45</v>
      </c>
    </row>
    <row r="99" spans="1:8">
      <c r="A99" s="310"/>
      <c r="B99" s="135" t="s">
        <v>28</v>
      </c>
      <c r="C99" s="136" t="s">
        <v>541</v>
      </c>
      <c r="D99" s="138" t="s">
        <v>126</v>
      </c>
      <c r="E99" s="303"/>
      <c r="F99" s="135" t="s">
        <v>28</v>
      </c>
      <c r="G99" s="136"/>
      <c r="H99" s="138" t="s">
        <v>126</v>
      </c>
    </row>
    <row r="100" spans="1:8">
      <c r="A100" s="310"/>
      <c r="B100" s="135" t="s">
        <v>336</v>
      </c>
      <c r="C100" s="158" t="s">
        <v>538</v>
      </c>
      <c r="D100" s="140">
        <f>D96/D98</f>
        <v>5.2713178294573639</v>
      </c>
      <c r="E100" s="303"/>
      <c r="F100" s="135" t="s">
        <v>19</v>
      </c>
      <c r="G100" s="158"/>
      <c r="H100" s="140">
        <f>H96/H98</f>
        <v>0</v>
      </c>
    </row>
    <row r="101" spans="1:8">
      <c r="A101" s="311"/>
      <c r="B101" s="141" t="s">
        <v>338</v>
      </c>
      <c r="C101" s="228"/>
      <c r="D101" s="142">
        <f>C101*D100</f>
        <v>0</v>
      </c>
      <c r="E101" s="304"/>
      <c r="F101" s="141" t="s">
        <v>338</v>
      </c>
      <c r="G101" s="228"/>
      <c r="H101" s="142">
        <f>G101*H100</f>
        <v>0</v>
      </c>
    </row>
    <row r="102" spans="1:8" ht="16" thickBot="1">
      <c r="A102" s="312"/>
      <c r="B102" s="143" t="s">
        <v>339</v>
      </c>
      <c r="C102" s="144">
        <f>SUM(C101:C101)</f>
        <v>0</v>
      </c>
      <c r="D102" s="145">
        <f>SUM(D101:D101)</f>
        <v>0</v>
      </c>
      <c r="E102" s="305"/>
      <c r="F102" s="143" t="s">
        <v>339</v>
      </c>
      <c r="G102" s="144">
        <f>SUM(G101:G101)</f>
        <v>0</v>
      </c>
      <c r="H102" s="145">
        <f>SUM(H101:H101)</f>
        <v>0</v>
      </c>
    </row>
    <row r="103" spans="1:8" ht="15" thickBot="1">
      <c r="A103" s="322"/>
      <c r="B103" s="320"/>
      <c r="C103" s="320"/>
      <c r="D103" s="320"/>
      <c r="E103" s="320"/>
      <c r="F103" s="320"/>
      <c r="G103" s="320"/>
      <c r="H103" s="320"/>
    </row>
    <row r="104" spans="1:8">
      <c r="A104" s="314"/>
      <c r="B104" s="146" t="s">
        <v>0</v>
      </c>
      <c r="C104" s="147"/>
      <c r="D104" s="148" t="s">
        <v>2</v>
      </c>
      <c r="E104" s="302"/>
      <c r="F104" s="146" t="s">
        <v>0</v>
      </c>
      <c r="G104" s="147"/>
      <c r="H104" s="148" t="s">
        <v>2</v>
      </c>
    </row>
    <row r="105" spans="1:8" ht="22">
      <c r="A105" s="310"/>
      <c r="B105" s="135" t="s">
        <v>330</v>
      </c>
      <c r="C105" s="136" t="s">
        <v>393</v>
      </c>
      <c r="D105" s="137">
        <v>1.4</v>
      </c>
      <c r="E105" s="303"/>
      <c r="F105" s="135" t="s">
        <v>330</v>
      </c>
      <c r="G105" s="136" t="s">
        <v>393</v>
      </c>
      <c r="H105" s="137">
        <v>3</v>
      </c>
    </row>
    <row r="106" spans="1:8" ht="33">
      <c r="A106" s="310"/>
      <c r="B106" s="135" t="s">
        <v>333</v>
      </c>
      <c r="C106" s="136" t="s">
        <v>548</v>
      </c>
      <c r="D106" s="138" t="s">
        <v>9</v>
      </c>
      <c r="E106" s="303"/>
      <c r="F106" s="135" t="s">
        <v>333</v>
      </c>
      <c r="G106" s="136" t="s">
        <v>394</v>
      </c>
      <c r="H106" s="138" t="s">
        <v>9</v>
      </c>
    </row>
    <row r="107" spans="1:8">
      <c r="A107" s="310"/>
      <c r="B107" s="135" t="s">
        <v>11</v>
      </c>
      <c r="C107" s="136" t="s">
        <v>395</v>
      </c>
      <c r="D107" s="139">
        <f>H3</f>
        <v>6.45</v>
      </c>
      <c r="E107" s="303"/>
      <c r="F107" s="135" t="s">
        <v>11</v>
      </c>
      <c r="G107" s="136" t="s">
        <v>396</v>
      </c>
      <c r="H107" s="139">
        <f>H3</f>
        <v>6.45</v>
      </c>
    </row>
    <row r="108" spans="1:8">
      <c r="A108" s="310"/>
      <c r="B108" s="135" t="s">
        <v>28</v>
      </c>
      <c r="C108" s="159" t="s">
        <v>397</v>
      </c>
      <c r="D108" s="138" t="s">
        <v>126</v>
      </c>
      <c r="E108" s="303"/>
      <c r="F108" s="135" t="s">
        <v>28</v>
      </c>
      <c r="G108" s="136" t="s">
        <v>373</v>
      </c>
      <c r="H108" s="138" t="s">
        <v>126</v>
      </c>
    </row>
    <row r="109" spans="1:8">
      <c r="A109" s="310"/>
      <c r="B109" s="135" t="s">
        <v>336</v>
      </c>
      <c r="C109" s="158" t="s">
        <v>398</v>
      </c>
      <c r="D109" s="140">
        <f>D105/D107</f>
        <v>0.21705426356589144</v>
      </c>
      <c r="E109" s="303"/>
      <c r="F109" s="135" t="s">
        <v>19</v>
      </c>
      <c r="G109" s="158" t="s">
        <v>399</v>
      </c>
      <c r="H109" s="140">
        <f>H105/H107</f>
        <v>0.46511627906976744</v>
      </c>
    </row>
    <row r="110" spans="1:8">
      <c r="A110" s="311"/>
      <c r="B110" s="141" t="s">
        <v>338</v>
      </c>
      <c r="C110" s="228"/>
      <c r="D110" s="142">
        <f>C110*D109</f>
        <v>0</v>
      </c>
      <c r="E110" s="304"/>
      <c r="F110" s="141" t="s">
        <v>338</v>
      </c>
      <c r="G110" s="228"/>
      <c r="H110" s="142">
        <f>G110*H109</f>
        <v>0</v>
      </c>
    </row>
    <row r="111" spans="1:8" ht="16" thickBot="1">
      <c r="A111" s="312"/>
      <c r="B111" s="143" t="s">
        <v>339</v>
      </c>
      <c r="C111" s="144">
        <f>SUM(C110:C110)</f>
        <v>0</v>
      </c>
      <c r="D111" s="145">
        <f>SUM(D110:D110)</f>
        <v>0</v>
      </c>
      <c r="E111" s="305"/>
      <c r="F111" s="143" t="s">
        <v>339</v>
      </c>
      <c r="G111" s="144">
        <f>SUM(G110:G110)</f>
        <v>0</v>
      </c>
      <c r="H111" s="145">
        <f>SUM(H110:H110)</f>
        <v>0</v>
      </c>
    </row>
    <row r="112" spans="1:8" ht="15" thickBot="1">
      <c r="A112" s="322"/>
      <c r="B112" s="320"/>
      <c r="C112" s="320"/>
      <c r="D112" s="320"/>
      <c r="E112" s="320"/>
      <c r="F112" s="320"/>
      <c r="G112" s="320"/>
      <c r="H112" s="320"/>
    </row>
    <row r="113" spans="1:8">
      <c r="A113" s="314"/>
      <c r="B113" s="146" t="s">
        <v>0</v>
      </c>
      <c r="C113" s="147"/>
      <c r="D113" s="148" t="s">
        <v>2</v>
      </c>
      <c r="E113" s="302"/>
      <c r="F113" s="146" t="s">
        <v>0</v>
      </c>
      <c r="G113" s="147"/>
      <c r="H113" s="148" t="s">
        <v>2</v>
      </c>
    </row>
    <row r="114" spans="1:8" ht="22">
      <c r="A114" s="310"/>
      <c r="B114" s="135" t="s">
        <v>330</v>
      </c>
      <c r="C114" s="136" t="s">
        <v>393</v>
      </c>
      <c r="D114" s="137">
        <v>5</v>
      </c>
      <c r="E114" s="303"/>
      <c r="F114" s="135" t="s">
        <v>330</v>
      </c>
      <c r="G114" s="136" t="s">
        <v>393</v>
      </c>
      <c r="H114" s="137">
        <v>7</v>
      </c>
    </row>
    <row r="115" spans="1:8" ht="33">
      <c r="A115" s="310"/>
      <c r="B115" s="135" t="s">
        <v>333</v>
      </c>
      <c r="C115" s="136" t="s">
        <v>400</v>
      </c>
      <c r="D115" s="138" t="s">
        <v>9</v>
      </c>
      <c r="E115" s="303"/>
      <c r="F115" s="135" t="s">
        <v>333</v>
      </c>
      <c r="G115" s="152" t="s">
        <v>401</v>
      </c>
      <c r="H115" s="138" t="s">
        <v>9</v>
      </c>
    </row>
    <row r="116" spans="1:8">
      <c r="A116" s="310"/>
      <c r="B116" s="135" t="s">
        <v>11</v>
      </c>
      <c r="C116" s="136" t="s">
        <v>402</v>
      </c>
      <c r="D116" s="139">
        <f>H3</f>
        <v>6.45</v>
      </c>
      <c r="E116" s="303"/>
      <c r="F116" s="135" t="s">
        <v>11</v>
      </c>
      <c r="G116" s="136" t="s">
        <v>403</v>
      </c>
      <c r="H116" s="139">
        <f>H3</f>
        <v>6.45</v>
      </c>
    </row>
    <row r="117" spans="1:8">
      <c r="A117" s="310"/>
      <c r="B117" s="135" t="s">
        <v>28</v>
      </c>
      <c r="C117" s="136" t="s">
        <v>404</v>
      </c>
      <c r="D117" s="138" t="s">
        <v>126</v>
      </c>
      <c r="E117" s="303"/>
      <c r="F117" s="135" t="s">
        <v>28</v>
      </c>
      <c r="G117" s="136" t="s">
        <v>405</v>
      </c>
      <c r="H117" s="138" t="s">
        <v>126</v>
      </c>
    </row>
    <row r="118" spans="1:8">
      <c r="A118" s="310"/>
      <c r="B118" s="135" t="s">
        <v>336</v>
      </c>
      <c r="C118" s="158" t="s">
        <v>109</v>
      </c>
      <c r="D118" s="140">
        <f>D114/D116</f>
        <v>0.77519379844961234</v>
      </c>
      <c r="E118" s="303"/>
      <c r="F118" s="135" t="s">
        <v>19</v>
      </c>
      <c r="G118" s="158" t="s">
        <v>406</v>
      </c>
      <c r="H118" s="140">
        <f>H114/H116</f>
        <v>1.0852713178294573</v>
      </c>
    </row>
    <row r="119" spans="1:8">
      <c r="A119" s="311"/>
      <c r="B119" s="141" t="s">
        <v>338</v>
      </c>
      <c r="C119" s="228"/>
      <c r="D119" s="142">
        <f>C119*D118</f>
        <v>0</v>
      </c>
      <c r="E119" s="304"/>
      <c r="F119" s="141" t="s">
        <v>338</v>
      </c>
      <c r="G119" s="228"/>
      <c r="H119" s="142">
        <f>G119*H118</f>
        <v>0</v>
      </c>
    </row>
    <row r="120" spans="1:8" ht="16" thickBot="1">
      <c r="A120" s="312"/>
      <c r="B120" s="143" t="s">
        <v>339</v>
      </c>
      <c r="C120" s="144">
        <f>SUM(C119:C119)</f>
        <v>0</v>
      </c>
      <c r="D120" s="145">
        <f>SUM(D119:D119)</f>
        <v>0</v>
      </c>
      <c r="E120" s="305"/>
      <c r="F120" s="143" t="s">
        <v>339</v>
      </c>
      <c r="G120" s="144">
        <f>SUM(G119:G119)</f>
        <v>0</v>
      </c>
      <c r="H120" s="145">
        <f>SUM(H119:H119)</f>
        <v>0</v>
      </c>
    </row>
    <row r="121" spans="1:8" ht="15" thickBot="1">
      <c r="A121" s="322"/>
      <c r="B121" s="320"/>
      <c r="C121" s="320"/>
      <c r="D121" s="320"/>
      <c r="E121" s="320"/>
      <c r="F121" s="320"/>
      <c r="G121" s="320"/>
      <c r="H121" s="320"/>
    </row>
    <row r="122" spans="1:8">
      <c r="A122" s="314"/>
      <c r="B122" s="146" t="s">
        <v>0</v>
      </c>
      <c r="C122" s="147"/>
      <c r="D122" s="148" t="s">
        <v>2</v>
      </c>
      <c r="E122" s="302"/>
      <c r="F122" s="146" t="s">
        <v>0</v>
      </c>
      <c r="G122" s="147"/>
      <c r="H122" s="148" t="s">
        <v>2</v>
      </c>
    </row>
    <row r="123" spans="1:8" ht="22">
      <c r="A123" s="310"/>
      <c r="B123" s="135" t="s">
        <v>330</v>
      </c>
      <c r="C123" s="136" t="s">
        <v>393</v>
      </c>
      <c r="D123" s="137">
        <v>9.1999999999999993</v>
      </c>
      <c r="E123" s="303"/>
      <c r="F123" s="135" t="s">
        <v>330</v>
      </c>
      <c r="G123" s="136" t="s">
        <v>393</v>
      </c>
      <c r="H123" s="137">
        <v>10</v>
      </c>
    </row>
    <row r="124" spans="1:8" ht="33">
      <c r="A124" s="310"/>
      <c r="B124" s="135" t="s">
        <v>333</v>
      </c>
      <c r="C124" s="136" t="s">
        <v>407</v>
      </c>
      <c r="D124" s="138" t="s">
        <v>9</v>
      </c>
      <c r="E124" s="303"/>
      <c r="F124" s="135" t="s">
        <v>333</v>
      </c>
      <c r="G124" s="136" t="s">
        <v>408</v>
      </c>
      <c r="H124" s="138" t="s">
        <v>9</v>
      </c>
    </row>
    <row r="125" spans="1:8">
      <c r="A125" s="310"/>
      <c r="B125" s="135" t="s">
        <v>11</v>
      </c>
      <c r="C125" s="136" t="s">
        <v>409</v>
      </c>
      <c r="D125" s="139">
        <f>H3</f>
        <v>6.45</v>
      </c>
      <c r="E125" s="303"/>
      <c r="F125" s="135" t="s">
        <v>11</v>
      </c>
      <c r="G125" s="136" t="s">
        <v>410</v>
      </c>
      <c r="H125" s="139">
        <f>H3</f>
        <v>6.45</v>
      </c>
    </row>
    <row r="126" spans="1:8">
      <c r="A126" s="310"/>
      <c r="B126" s="135" t="s">
        <v>28</v>
      </c>
      <c r="C126" s="136" t="s">
        <v>411</v>
      </c>
      <c r="D126" s="138" t="s">
        <v>126</v>
      </c>
      <c r="E126" s="303"/>
      <c r="F126" s="135" t="s">
        <v>28</v>
      </c>
      <c r="G126" s="136" t="s">
        <v>373</v>
      </c>
      <c r="H126" s="138" t="s">
        <v>126</v>
      </c>
    </row>
    <row r="127" spans="1:8">
      <c r="A127" s="310"/>
      <c r="B127" s="135" t="s">
        <v>336</v>
      </c>
      <c r="C127" s="158" t="s">
        <v>412</v>
      </c>
      <c r="D127" s="140">
        <f>D123/D125</f>
        <v>1.4263565891472867</v>
      </c>
      <c r="E127" s="303"/>
      <c r="F127" s="135" t="s">
        <v>19</v>
      </c>
      <c r="G127" s="158" t="s">
        <v>412</v>
      </c>
      <c r="H127" s="140">
        <f>H123/H125</f>
        <v>1.5503875968992247</v>
      </c>
    </row>
    <row r="128" spans="1:8">
      <c r="A128" s="311"/>
      <c r="B128" s="141" t="s">
        <v>338</v>
      </c>
      <c r="C128" s="228"/>
      <c r="D128" s="142">
        <f>C128*D127</f>
        <v>0</v>
      </c>
      <c r="E128" s="304"/>
      <c r="F128" s="141" t="s">
        <v>338</v>
      </c>
      <c r="G128" s="228"/>
      <c r="H128" s="142">
        <f>G128*H127</f>
        <v>0</v>
      </c>
    </row>
    <row r="129" spans="1:8" ht="16" thickBot="1">
      <c r="A129" s="312"/>
      <c r="B129" s="143" t="s">
        <v>339</v>
      </c>
      <c r="C129" s="144">
        <f>SUM(C128:C128)</f>
        <v>0</v>
      </c>
      <c r="D129" s="145">
        <f>SUM(D128:D128)</f>
        <v>0</v>
      </c>
      <c r="E129" s="305"/>
      <c r="F129" s="143" t="s">
        <v>339</v>
      </c>
      <c r="G129" s="144">
        <f>SUM(G128:G128)</f>
        <v>0</v>
      </c>
      <c r="H129" s="145">
        <f>SUM(H128:H128)</f>
        <v>0</v>
      </c>
    </row>
    <row r="130" spans="1:8" ht="15" thickBot="1">
      <c r="A130" s="322"/>
      <c r="B130" s="320"/>
      <c r="C130" s="320"/>
      <c r="D130" s="320"/>
      <c r="E130" s="320"/>
      <c r="F130" s="320"/>
      <c r="G130" s="320"/>
      <c r="H130" s="320"/>
    </row>
    <row r="131" spans="1:8">
      <c r="A131" s="314"/>
      <c r="B131" s="146" t="s">
        <v>0</v>
      </c>
      <c r="C131" s="147"/>
      <c r="D131" s="148" t="s">
        <v>2</v>
      </c>
      <c r="E131" s="302"/>
      <c r="F131" s="146" t="s">
        <v>0</v>
      </c>
      <c r="G131" s="147"/>
      <c r="H131" s="148" t="s">
        <v>2</v>
      </c>
    </row>
    <row r="132" spans="1:8" ht="44">
      <c r="A132" s="310"/>
      <c r="B132" s="135" t="s">
        <v>330</v>
      </c>
      <c r="C132" s="136" t="s">
        <v>393</v>
      </c>
      <c r="D132" s="137">
        <v>10</v>
      </c>
      <c r="E132" s="303"/>
      <c r="F132" s="135" t="s">
        <v>330</v>
      </c>
      <c r="G132" s="136" t="s">
        <v>413</v>
      </c>
      <c r="H132" s="137">
        <v>12</v>
      </c>
    </row>
    <row r="133" spans="1:8" ht="33">
      <c r="A133" s="310"/>
      <c r="B133" s="135" t="s">
        <v>333</v>
      </c>
      <c r="C133" s="136" t="s">
        <v>414</v>
      </c>
      <c r="D133" s="138" t="s">
        <v>9</v>
      </c>
      <c r="E133" s="303"/>
      <c r="F133" s="135" t="s">
        <v>333</v>
      </c>
      <c r="G133" s="136" t="s">
        <v>400</v>
      </c>
      <c r="H133" s="138" t="s">
        <v>9</v>
      </c>
    </row>
    <row r="134" spans="1:8">
      <c r="A134" s="310"/>
      <c r="B134" s="135" t="s">
        <v>11</v>
      </c>
      <c r="C134" s="136" t="s">
        <v>410</v>
      </c>
      <c r="D134" s="139">
        <f>H3</f>
        <v>6.45</v>
      </c>
      <c r="E134" s="303"/>
      <c r="F134" s="135" t="s">
        <v>11</v>
      </c>
      <c r="G134" s="136" t="s">
        <v>402</v>
      </c>
      <c r="H134" s="139">
        <f>H3</f>
        <v>6.45</v>
      </c>
    </row>
    <row r="135" spans="1:8">
      <c r="A135" s="310"/>
      <c r="B135" s="135" t="s">
        <v>28</v>
      </c>
      <c r="C135" s="136" t="s">
        <v>411</v>
      </c>
      <c r="D135" s="138" t="s">
        <v>126</v>
      </c>
      <c r="E135" s="303"/>
      <c r="F135" s="135" t="s">
        <v>28</v>
      </c>
      <c r="G135" s="136" t="s">
        <v>404</v>
      </c>
      <c r="H135" s="138" t="s">
        <v>126</v>
      </c>
    </row>
    <row r="136" spans="1:8">
      <c r="A136" s="310"/>
      <c r="B136" s="135" t="s">
        <v>336</v>
      </c>
      <c r="C136" s="158" t="s">
        <v>415</v>
      </c>
      <c r="D136" s="140">
        <f>D132/D134</f>
        <v>1.5503875968992247</v>
      </c>
      <c r="E136" s="303"/>
      <c r="F136" s="135" t="s">
        <v>19</v>
      </c>
      <c r="G136" s="158" t="s">
        <v>416</v>
      </c>
      <c r="H136" s="140">
        <f>H132/H134</f>
        <v>1.8604651162790697</v>
      </c>
    </row>
    <row r="137" spans="1:8">
      <c r="A137" s="311"/>
      <c r="B137" s="141" t="s">
        <v>338</v>
      </c>
      <c r="C137" s="228"/>
      <c r="D137" s="142">
        <f>C137*D136</f>
        <v>0</v>
      </c>
      <c r="E137" s="304"/>
      <c r="F137" s="141" t="s">
        <v>338</v>
      </c>
      <c r="G137" s="228"/>
      <c r="H137" s="142">
        <f>G137*H136</f>
        <v>0</v>
      </c>
    </row>
    <row r="138" spans="1:8" ht="16" thickBot="1">
      <c r="A138" s="312"/>
      <c r="B138" s="143" t="s">
        <v>339</v>
      </c>
      <c r="C138" s="144">
        <f>SUM(C137:C137)</f>
        <v>0</v>
      </c>
      <c r="D138" s="145">
        <f>SUM(D137:D137)</f>
        <v>0</v>
      </c>
      <c r="E138" s="305"/>
      <c r="F138" s="143" t="s">
        <v>339</v>
      </c>
      <c r="G138" s="144">
        <f>SUM(G137:G137)</f>
        <v>0</v>
      </c>
      <c r="H138" s="145">
        <f>SUM(H137:H137)</f>
        <v>0</v>
      </c>
    </row>
    <row r="139" spans="1:8" ht="15" thickBot="1">
      <c r="A139" s="322"/>
      <c r="B139" s="320"/>
      <c r="C139" s="320"/>
      <c r="D139" s="320"/>
      <c r="E139" s="320"/>
      <c r="F139" s="320"/>
      <c r="G139" s="320"/>
      <c r="H139" s="320"/>
    </row>
    <row r="140" spans="1:8">
      <c r="A140" s="314"/>
      <c r="B140" s="146" t="s">
        <v>0</v>
      </c>
      <c r="C140" s="147"/>
      <c r="D140" s="148" t="s">
        <v>2</v>
      </c>
      <c r="E140" s="302"/>
      <c r="F140" s="146" t="s">
        <v>0</v>
      </c>
      <c r="G140" s="147"/>
      <c r="H140" s="148" t="s">
        <v>2</v>
      </c>
    </row>
    <row r="141" spans="1:8" ht="33">
      <c r="A141" s="310"/>
      <c r="B141" s="135" t="s">
        <v>330</v>
      </c>
      <c r="C141" s="136" t="s">
        <v>417</v>
      </c>
      <c r="D141" s="137">
        <v>12</v>
      </c>
      <c r="E141" s="303"/>
      <c r="F141" s="135" t="s">
        <v>330</v>
      </c>
      <c r="G141" s="136" t="s">
        <v>393</v>
      </c>
      <c r="H141" s="137">
        <v>6</v>
      </c>
    </row>
    <row r="142" spans="1:8" ht="22">
      <c r="A142" s="310"/>
      <c r="B142" s="135" t="s">
        <v>333</v>
      </c>
      <c r="C142" s="136" t="s">
        <v>418</v>
      </c>
      <c r="D142" s="138" t="s">
        <v>9</v>
      </c>
      <c r="E142" s="303"/>
      <c r="F142" s="135" t="s">
        <v>333</v>
      </c>
      <c r="G142" s="136" t="s">
        <v>419</v>
      </c>
      <c r="H142" s="138" t="s">
        <v>9</v>
      </c>
    </row>
    <row r="143" spans="1:8">
      <c r="A143" s="310"/>
      <c r="B143" s="135" t="s">
        <v>11</v>
      </c>
      <c r="C143" s="136" t="s">
        <v>420</v>
      </c>
      <c r="D143" s="139">
        <f>H3</f>
        <v>6.45</v>
      </c>
      <c r="E143" s="303"/>
      <c r="F143" s="135" t="s">
        <v>11</v>
      </c>
      <c r="G143" s="136" t="s">
        <v>421</v>
      </c>
      <c r="H143" s="139">
        <f>H3</f>
        <v>6.45</v>
      </c>
    </row>
    <row r="144" spans="1:8">
      <c r="A144" s="310"/>
      <c r="B144" s="135" t="s">
        <v>28</v>
      </c>
      <c r="C144" s="136" t="s">
        <v>405</v>
      </c>
      <c r="D144" s="138" t="s">
        <v>126</v>
      </c>
      <c r="E144" s="303"/>
      <c r="F144" s="135" t="s">
        <v>28</v>
      </c>
      <c r="G144" s="136" t="s">
        <v>422</v>
      </c>
      <c r="H144" s="138" t="s">
        <v>126</v>
      </c>
    </row>
    <row r="145" spans="1:8">
      <c r="A145" s="310"/>
      <c r="B145" s="135" t="s">
        <v>336</v>
      </c>
      <c r="C145" s="158" t="s">
        <v>423</v>
      </c>
      <c r="D145" s="140">
        <f>D141/D143</f>
        <v>1.8604651162790697</v>
      </c>
      <c r="E145" s="303"/>
      <c r="F145" s="135" t="s">
        <v>336</v>
      </c>
      <c r="G145" s="158" t="s">
        <v>424</v>
      </c>
      <c r="H145" s="140">
        <f>H141/H143</f>
        <v>0.93023255813953487</v>
      </c>
    </row>
    <row r="146" spans="1:8">
      <c r="A146" s="311"/>
      <c r="B146" s="141" t="s">
        <v>338</v>
      </c>
      <c r="C146" s="228"/>
      <c r="D146" s="142">
        <f>C146*D145</f>
        <v>0</v>
      </c>
      <c r="E146" s="304"/>
      <c r="F146" s="141" t="s">
        <v>338</v>
      </c>
      <c r="G146" s="228"/>
      <c r="H146" s="142">
        <f>G146*H145</f>
        <v>0</v>
      </c>
    </row>
    <row r="147" spans="1:8" ht="16" thickBot="1">
      <c r="A147" s="312"/>
      <c r="B147" s="143" t="s">
        <v>339</v>
      </c>
      <c r="C147" s="144">
        <f>SUM(C146:C146)</f>
        <v>0</v>
      </c>
      <c r="D147" s="145">
        <f>SUM(D146:D146)</f>
        <v>0</v>
      </c>
      <c r="E147" s="305"/>
      <c r="F147" s="143" t="s">
        <v>339</v>
      </c>
      <c r="G147" s="144">
        <f>SUM(G146:G146)</f>
        <v>0</v>
      </c>
      <c r="H147" s="145">
        <f>SUM(H146:H146)</f>
        <v>0</v>
      </c>
    </row>
    <row r="148" spans="1:8" ht="15" thickBot="1">
      <c r="A148" s="322"/>
      <c r="B148" s="320"/>
      <c r="C148" s="320"/>
      <c r="D148" s="320"/>
      <c r="E148" s="320"/>
      <c r="F148" s="320"/>
      <c r="G148" s="320"/>
      <c r="H148" s="320"/>
    </row>
    <row r="149" spans="1:8">
      <c r="A149" s="314"/>
      <c r="B149" s="146" t="s">
        <v>0</v>
      </c>
      <c r="C149" s="160"/>
      <c r="D149" s="160" t="s">
        <v>2</v>
      </c>
      <c r="E149" s="323"/>
      <c r="F149" s="146" t="s">
        <v>0</v>
      </c>
      <c r="G149" s="160"/>
      <c r="H149" s="161" t="s">
        <v>2</v>
      </c>
    </row>
    <row r="150" spans="1:8" ht="33">
      <c r="A150" s="310"/>
      <c r="B150" s="135" t="s">
        <v>330</v>
      </c>
      <c r="C150" s="135" t="s">
        <v>425</v>
      </c>
      <c r="D150" s="162">
        <v>5</v>
      </c>
      <c r="E150" s="324"/>
      <c r="F150" s="135" t="s">
        <v>330</v>
      </c>
      <c r="G150" s="135"/>
      <c r="H150" s="163"/>
    </row>
    <row r="151" spans="1:8">
      <c r="A151" s="310"/>
      <c r="B151" s="135" t="s">
        <v>333</v>
      </c>
      <c r="C151" s="135" t="s">
        <v>426</v>
      </c>
      <c r="D151" s="164" t="s">
        <v>9</v>
      </c>
      <c r="E151" s="324"/>
      <c r="F151" s="135" t="s">
        <v>333</v>
      </c>
      <c r="G151" s="135"/>
      <c r="H151" s="165" t="s">
        <v>9</v>
      </c>
    </row>
    <row r="152" spans="1:8">
      <c r="A152" s="310"/>
      <c r="B152" s="135" t="s">
        <v>11</v>
      </c>
      <c r="C152" s="135"/>
      <c r="D152" s="166">
        <f>H3</f>
        <v>6.45</v>
      </c>
      <c r="E152" s="324"/>
      <c r="F152" s="135" t="s">
        <v>11</v>
      </c>
      <c r="G152" s="135"/>
      <c r="H152" s="167">
        <f>H3</f>
        <v>6.45</v>
      </c>
    </row>
    <row r="153" spans="1:8">
      <c r="A153" s="310"/>
      <c r="B153" s="135" t="s">
        <v>28</v>
      </c>
      <c r="C153" s="135"/>
      <c r="D153" s="164" t="s">
        <v>126</v>
      </c>
      <c r="E153" s="324"/>
      <c r="F153" s="135" t="s">
        <v>28</v>
      </c>
      <c r="G153" s="135"/>
      <c r="H153" s="165" t="s">
        <v>126</v>
      </c>
    </row>
    <row r="154" spans="1:8">
      <c r="A154" s="310"/>
      <c r="B154" s="135" t="s">
        <v>336</v>
      </c>
      <c r="C154" s="168"/>
      <c r="D154" s="169">
        <f>D150/D152</f>
        <v>0.77519379844961234</v>
      </c>
      <c r="E154" s="324"/>
      <c r="F154" s="135" t="s">
        <v>19</v>
      </c>
      <c r="G154" s="168"/>
      <c r="H154" s="170">
        <f>H150/H152</f>
        <v>0</v>
      </c>
    </row>
    <row r="155" spans="1:8">
      <c r="A155" s="310"/>
      <c r="B155" s="135" t="s">
        <v>338</v>
      </c>
      <c r="C155" s="229"/>
      <c r="D155" s="171">
        <f>C155*D154</f>
        <v>0</v>
      </c>
      <c r="E155" s="324"/>
      <c r="F155" s="135" t="s">
        <v>338</v>
      </c>
      <c r="G155" s="229"/>
      <c r="H155" s="172">
        <f>G155*H154</f>
        <v>0</v>
      </c>
    </row>
    <row r="156" spans="1:8" ht="16" thickBot="1">
      <c r="A156" s="312"/>
      <c r="B156" s="143" t="s">
        <v>339</v>
      </c>
      <c r="C156" s="173">
        <f>SUM(C155:C155)</f>
        <v>0</v>
      </c>
      <c r="D156" s="174">
        <f>SUM(D155:D155)</f>
        <v>0</v>
      </c>
      <c r="E156" s="325"/>
      <c r="F156" s="143" t="s">
        <v>339</v>
      </c>
      <c r="G156" s="173">
        <f>SUM(G155:G155)</f>
        <v>0</v>
      </c>
      <c r="H156" s="175">
        <f>SUM(H155:H155)</f>
        <v>0</v>
      </c>
    </row>
    <row r="157" spans="1:8" ht="15" thickBot="1">
      <c r="A157" s="322"/>
      <c r="B157" s="320"/>
      <c r="C157" s="320"/>
      <c r="D157" s="320"/>
      <c r="E157" s="320"/>
      <c r="F157" s="320"/>
      <c r="G157" s="320"/>
      <c r="H157" s="320"/>
    </row>
    <row r="158" spans="1:8">
      <c r="A158" s="314"/>
      <c r="B158" s="146" t="s">
        <v>0</v>
      </c>
      <c r="C158" s="160"/>
      <c r="D158" s="160" t="s">
        <v>2</v>
      </c>
      <c r="E158" s="323"/>
      <c r="F158" s="146" t="s">
        <v>0</v>
      </c>
      <c r="G158" s="160"/>
      <c r="H158" s="161" t="s">
        <v>2</v>
      </c>
    </row>
    <row r="159" spans="1:8" ht="33">
      <c r="A159" s="310"/>
      <c r="B159" s="135" t="s">
        <v>330</v>
      </c>
      <c r="C159" s="135" t="s">
        <v>427</v>
      </c>
      <c r="D159" s="162">
        <v>9</v>
      </c>
      <c r="E159" s="324"/>
      <c r="F159" s="135" t="s">
        <v>330</v>
      </c>
      <c r="G159" s="135" t="s">
        <v>428</v>
      </c>
      <c r="H159" s="163">
        <v>11</v>
      </c>
    </row>
    <row r="160" spans="1:8">
      <c r="A160" s="310"/>
      <c r="B160" s="135" t="s">
        <v>333</v>
      </c>
      <c r="C160" s="135"/>
      <c r="D160" s="164" t="s">
        <v>9</v>
      </c>
      <c r="E160" s="324"/>
      <c r="F160" s="135" t="s">
        <v>333</v>
      </c>
      <c r="G160" s="135"/>
      <c r="H160" s="165" t="s">
        <v>9</v>
      </c>
    </row>
    <row r="161" spans="1:8">
      <c r="A161" s="310"/>
      <c r="B161" s="135" t="s">
        <v>11</v>
      </c>
      <c r="C161" s="135"/>
      <c r="D161" s="166">
        <f>H3</f>
        <v>6.45</v>
      </c>
      <c r="E161" s="324"/>
      <c r="F161" s="135" t="s">
        <v>11</v>
      </c>
      <c r="G161" s="135"/>
      <c r="H161" s="167">
        <f>H3</f>
        <v>6.45</v>
      </c>
    </row>
    <row r="162" spans="1:8">
      <c r="A162" s="310"/>
      <c r="B162" s="135" t="s">
        <v>28</v>
      </c>
      <c r="C162" s="135"/>
      <c r="D162" s="164" t="s">
        <v>126</v>
      </c>
      <c r="E162" s="324"/>
      <c r="F162" s="135" t="s">
        <v>28</v>
      </c>
      <c r="G162" s="135"/>
      <c r="H162" s="165" t="s">
        <v>126</v>
      </c>
    </row>
    <row r="163" spans="1:8">
      <c r="A163" s="310"/>
      <c r="B163" s="135" t="s">
        <v>336</v>
      </c>
      <c r="C163" s="168"/>
      <c r="D163" s="169">
        <f>D159/D161</f>
        <v>1.3953488372093024</v>
      </c>
      <c r="E163" s="324"/>
      <c r="F163" s="135" t="s">
        <v>19</v>
      </c>
      <c r="G163" s="168"/>
      <c r="H163" s="170">
        <f>H159/H161</f>
        <v>1.7054263565891472</v>
      </c>
    </row>
    <row r="164" spans="1:8">
      <c r="A164" s="310"/>
      <c r="B164" s="135" t="s">
        <v>338</v>
      </c>
      <c r="C164" s="229"/>
      <c r="D164" s="171">
        <f>C164*D163</f>
        <v>0</v>
      </c>
      <c r="E164" s="324"/>
      <c r="F164" s="135" t="s">
        <v>338</v>
      </c>
      <c r="G164" s="229"/>
      <c r="H164" s="172">
        <f>G164*H163</f>
        <v>0</v>
      </c>
    </row>
    <row r="165" spans="1:8" ht="16" thickBot="1">
      <c r="A165" s="312"/>
      <c r="B165" s="143" t="s">
        <v>339</v>
      </c>
      <c r="C165" s="173">
        <f>SUM(C164:C164)</f>
        <v>0</v>
      </c>
      <c r="D165" s="174">
        <f>SUM(D164:D164)</f>
        <v>0</v>
      </c>
      <c r="E165" s="325"/>
      <c r="F165" s="143" t="s">
        <v>339</v>
      </c>
      <c r="G165" s="173">
        <f>SUM(G164:G164)</f>
        <v>0</v>
      </c>
      <c r="H165" s="175">
        <f>SUM(H164:H164)</f>
        <v>0</v>
      </c>
    </row>
    <row r="166" spans="1:8" ht="15" thickBot="1">
      <c r="A166" s="322"/>
      <c r="B166" s="320"/>
      <c r="C166" s="320"/>
      <c r="D166" s="320"/>
      <c r="E166" s="320"/>
      <c r="F166" s="320"/>
      <c r="G166" s="320"/>
      <c r="H166" s="320"/>
    </row>
    <row r="167" spans="1:8">
      <c r="A167" s="314"/>
      <c r="B167" s="146" t="s">
        <v>0</v>
      </c>
      <c r="C167" s="160"/>
      <c r="D167" s="160" t="s">
        <v>2</v>
      </c>
      <c r="E167" s="323"/>
      <c r="F167" s="146" t="s">
        <v>0</v>
      </c>
      <c r="G167" s="160"/>
      <c r="H167" s="161" t="s">
        <v>2</v>
      </c>
    </row>
    <row r="168" spans="1:8" ht="33">
      <c r="A168" s="310"/>
      <c r="B168" s="135" t="s">
        <v>330</v>
      </c>
      <c r="C168" s="135" t="s">
        <v>429</v>
      </c>
      <c r="D168" s="162">
        <v>13</v>
      </c>
      <c r="E168" s="324"/>
      <c r="F168" s="135" t="s">
        <v>330</v>
      </c>
      <c r="G168" s="135" t="s">
        <v>430</v>
      </c>
      <c r="H168" s="163">
        <v>15</v>
      </c>
    </row>
    <row r="169" spans="1:8">
      <c r="A169" s="310"/>
      <c r="B169" s="135" t="s">
        <v>333</v>
      </c>
      <c r="C169" s="135"/>
      <c r="D169" s="164" t="s">
        <v>9</v>
      </c>
      <c r="E169" s="324"/>
      <c r="F169" s="135" t="s">
        <v>333</v>
      </c>
      <c r="G169" s="135" t="s">
        <v>431</v>
      </c>
      <c r="H169" s="165" t="s">
        <v>9</v>
      </c>
    </row>
    <row r="170" spans="1:8">
      <c r="A170" s="310"/>
      <c r="B170" s="135" t="s">
        <v>11</v>
      </c>
      <c r="C170" s="135"/>
      <c r="D170" s="166">
        <f>H3</f>
        <v>6.45</v>
      </c>
      <c r="E170" s="324"/>
      <c r="F170" s="135" t="s">
        <v>11</v>
      </c>
      <c r="G170" s="135" t="s">
        <v>432</v>
      </c>
      <c r="H170" s="167">
        <f>H3</f>
        <v>6.45</v>
      </c>
    </row>
    <row r="171" spans="1:8">
      <c r="A171" s="310"/>
      <c r="B171" s="135" t="s">
        <v>28</v>
      </c>
      <c r="C171" s="135"/>
      <c r="D171" s="164" t="s">
        <v>126</v>
      </c>
      <c r="E171" s="324"/>
      <c r="F171" s="135" t="s">
        <v>28</v>
      </c>
      <c r="G171" s="135" t="s">
        <v>433</v>
      </c>
      <c r="H171" s="165" t="s">
        <v>126</v>
      </c>
    </row>
    <row r="172" spans="1:8">
      <c r="A172" s="310"/>
      <c r="B172" s="135" t="s">
        <v>336</v>
      </c>
      <c r="C172" s="168"/>
      <c r="D172" s="169">
        <f>D168/D170</f>
        <v>2.0155038759689923</v>
      </c>
      <c r="E172" s="324"/>
      <c r="F172" s="135" t="s">
        <v>19</v>
      </c>
      <c r="G172" s="168" t="s">
        <v>434</v>
      </c>
      <c r="H172" s="170">
        <f>H168/H170</f>
        <v>2.3255813953488373</v>
      </c>
    </row>
    <row r="173" spans="1:8">
      <c r="A173" s="310"/>
      <c r="B173" s="135" t="s">
        <v>338</v>
      </c>
      <c r="C173" s="229"/>
      <c r="D173" s="171">
        <f>C173*D172</f>
        <v>0</v>
      </c>
      <c r="E173" s="324"/>
      <c r="F173" s="135" t="s">
        <v>338</v>
      </c>
      <c r="G173" s="229"/>
      <c r="H173" s="172">
        <f>G173*H172</f>
        <v>0</v>
      </c>
    </row>
    <row r="174" spans="1:8" ht="16" thickBot="1">
      <c r="A174" s="312"/>
      <c r="B174" s="143" t="s">
        <v>339</v>
      </c>
      <c r="C174" s="173">
        <f>SUM(C173:C173)</f>
        <v>0</v>
      </c>
      <c r="D174" s="174">
        <f>SUM(D173:D173)</f>
        <v>0</v>
      </c>
      <c r="E174" s="325"/>
      <c r="F174" s="143" t="s">
        <v>339</v>
      </c>
      <c r="G174" s="173">
        <f>SUM(G173:G173)</f>
        <v>0</v>
      </c>
      <c r="H174" s="175">
        <f>SUM(H173:H173)</f>
        <v>0</v>
      </c>
    </row>
    <row r="175" spans="1:8" ht="15" thickBot="1">
      <c r="A175" s="322"/>
      <c r="B175" s="320"/>
      <c r="C175" s="320"/>
      <c r="D175" s="320"/>
      <c r="E175" s="320"/>
      <c r="F175" s="320"/>
      <c r="G175" s="320"/>
      <c r="H175" s="320"/>
    </row>
    <row r="176" spans="1:8">
      <c r="A176" s="314"/>
      <c r="B176" s="146" t="s">
        <v>0</v>
      </c>
      <c r="C176" s="160"/>
      <c r="D176" s="160" t="s">
        <v>2</v>
      </c>
      <c r="E176" s="323"/>
      <c r="F176" s="146" t="s">
        <v>0</v>
      </c>
      <c r="G176" s="160"/>
      <c r="H176" s="161" t="s">
        <v>2</v>
      </c>
    </row>
    <row r="177" spans="1:8" ht="33">
      <c r="A177" s="310"/>
      <c r="B177" s="135" t="s">
        <v>330</v>
      </c>
      <c r="C177" s="135" t="s">
        <v>435</v>
      </c>
      <c r="D177" s="162">
        <v>8</v>
      </c>
      <c r="E177" s="324"/>
      <c r="F177" s="135" t="s">
        <v>330</v>
      </c>
      <c r="G177" s="135" t="s">
        <v>436</v>
      </c>
      <c r="H177" s="163">
        <v>10</v>
      </c>
    </row>
    <row r="178" spans="1:8">
      <c r="A178" s="310"/>
      <c r="B178" s="135" t="s">
        <v>333</v>
      </c>
      <c r="C178" s="135" t="s">
        <v>437</v>
      </c>
      <c r="D178" s="164" t="s">
        <v>9</v>
      </c>
      <c r="E178" s="324"/>
      <c r="F178" s="135" t="s">
        <v>333</v>
      </c>
      <c r="G178" s="135"/>
      <c r="H178" s="165" t="s">
        <v>9</v>
      </c>
    </row>
    <row r="179" spans="1:8">
      <c r="A179" s="310"/>
      <c r="B179" s="135" t="s">
        <v>11</v>
      </c>
      <c r="C179" s="135" t="s">
        <v>420</v>
      </c>
      <c r="D179" s="166">
        <f>H3</f>
        <v>6.45</v>
      </c>
      <c r="E179" s="324"/>
      <c r="F179" s="135" t="s">
        <v>11</v>
      </c>
      <c r="G179" s="135"/>
      <c r="H179" s="167">
        <f>H3</f>
        <v>6.45</v>
      </c>
    </row>
    <row r="180" spans="1:8">
      <c r="A180" s="310"/>
      <c r="B180" s="135" t="s">
        <v>28</v>
      </c>
      <c r="C180" s="135" t="s">
        <v>405</v>
      </c>
      <c r="D180" s="164" t="s">
        <v>126</v>
      </c>
      <c r="E180" s="324"/>
      <c r="F180" s="135" t="s">
        <v>28</v>
      </c>
      <c r="G180" s="135"/>
      <c r="H180" s="165" t="s">
        <v>126</v>
      </c>
    </row>
    <row r="181" spans="1:8">
      <c r="A181" s="310"/>
      <c r="B181" s="135" t="s">
        <v>336</v>
      </c>
      <c r="C181" s="168" t="s">
        <v>381</v>
      </c>
      <c r="D181" s="169">
        <f>D177/D179</f>
        <v>1.2403100775193798</v>
      </c>
      <c r="E181" s="324"/>
      <c r="F181" s="135" t="s">
        <v>19</v>
      </c>
      <c r="G181" s="168"/>
      <c r="H181" s="170">
        <f>H177/H179</f>
        <v>1.5503875968992247</v>
      </c>
    </row>
    <row r="182" spans="1:8">
      <c r="A182" s="310"/>
      <c r="B182" s="135" t="s">
        <v>338</v>
      </c>
      <c r="C182" s="229"/>
      <c r="D182" s="171">
        <f>C182*D181</f>
        <v>0</v>
      </c>
      <c r="E182" s="324"/>
      <c r="F182" s="135" t="s">
        <v>338</v>
      </c>
      <c r="G182" s="229"/>
      <c r="H182" s="172">
        <f>G182*H181</f>
        <v>0</v>
      </c>
    </row>
    <row r="183" spans="1:8" ht="16" thickBot="1">
      <c r="A183" s="312"/>
      <c r="B183" s="143" t="s">
        <v>339</v>
      </c>
      <c r="C183" s="173">
        <f>SUM(C182:C182)</f>
        <v>0</v>
      </c>
      <c r="D183" s="174">
        <f>SUM(D182:D182)</f>
        <v>0</v>
      </c>
      <c r="E183" s="325"/>
      <c r="F183" s="143" t="s">
        <v>339</v>
      </c>
      <c r="G183" s="173">
        <f>SUM(G182:G182)</f>
        <v>0</v>
      </c>
      <c r="H183" s="175">
        <f>SUM(H182:H182)</f>
        <v>0</v>
      </c>
    </row>
    <row r="184" spans="1:8" ht="15" thickBot="1">
      <c r="A184" s="322"/>
      <c r="B184" s="320"/>
      <c r="C184" s="320"/>
      <c r="D184" s="320"/>
      <c r="E184" s="320"/>
      <c r="F184" s="320"/>
      <c r="G184" s="320"/>
      <c r="H184" s="320"/>
    </row>
    <row r="185" spans="1:8">
      <c r="A185" s="314"/>
      <c r="B185" s="146" t="s">
        <v>0</v>
      </c>
      <c r="C185" s="160"/>
      <c r="D185" s="160" t="s">
        <v>2</v>
      </c>
      <c r="E185" s="323"/>
      <c r="F185" s="146" t="s">
        <v>0</v>
      </c>
      <c r="G185" s="160"/>
      <c r="H185" s="161" t="s">
        <v>2</v>
      </c>
    </row>
    <row r="186" spans="1:8" ht="33">
      <c r="A186" s="310"/>
      <c r="B186" s="135" t="s">
        <v>330</v>
      </c>
      <c r="C186" s="135" t="s">
        <v>438</v>
      </c>
      <c r="D186" s="162">
        <v>12</v>
      </c>
      <c r="E186" s="324"/>
      <c r="F186" s="135" t="s">
        <v>330</v>
      </c>
      <c r="G186" s="135" t="s">
        <v>516</v>
      </c>
      <c r="H186" s="163">
        <v>13</v>
      </c>
    </row>
    <row r="187" spans="1:8">
      <c r="A187" s="310"/>
      <c r="B187" s="135" t="s">
        <v>333</v>
      </c>
      <c r="C187" s="135" t="s">
        <v>439</v>
      </c>
      <c r="D187" s="164" t="s">
        <v>9</v>
      </c>
      <c r="E187" s="324"/>
      <c r="F187" s="135" t="s">
        <v>333</v>
      </c>
      <c r="G187" s="135"/>
      <c r="H187" s="165" t="s">
        <v>9</v>
      </c>
    </row>
    <row r="188" spans="1:8">
      <c r="A188" s="310"/>
      <c r="B188" s="135" t="s">
        <v>11</v>
      </c>
      <c r="C188" s="135" t="s">
        <v>440</v>
      </c>
      <c r="D188" s="166">
        <f>H3</f>
        <v>6.45</v>
      </c>
      <c r="E188" s="324"/>
      <c r="F188" s="135" t="s">
        <v>11</v>
      </c>
      <c r="G188" s="135"/>
      <c r="H188" s="167">
        <f>H3</f>
        <v>6.45</v>
      </c>
    </row>
    <row r="189" spans="1:8">
      <c r="A189" s="310"/>
      <c r="B189" s="135" t="s">
        <v>28</v>
      </c>
      <c r="C189" s="135" t="s">
        <v>433</v>
      </c>
      <c r="D189" s="164" t="s">
        <v>126</v>
      </c>
      <c r="E189" s="324"/>
      <c r="F189" s="135" t="s">
        <v>28</v>
      </c>
      <c r="G189" s="135"/>
      <c r="H189" s="165" t="s">
        <v>126</v>
      </c>
    </row>
    <row r="190" spans="1:8">
      <c r="A190" s="310"/>
      <c r="B190" s="135" t="s">
        <v>336</v>
      </c>
      <c r="C190" s="168" t="s">
        <v>85</v>
      </c>
      <c r="D190" s="169">
        <f>D186/D188</f>
        <v>1.8604651162790697</v>
      </c>
      <c r="E190" s="324"/>
      <c r="F190" s="135" t="s">
        <v>19</v>
      </c>
      <c r="G190" s="168"/>
      <c r="H190" s="170">
        <f>H186/H188</f>
        <v>2.0155038759689923</v>
      </c>
    </row>
    <row r="191" spans="1:8">
      <c r="A191" s="310"/>
      <c r="B191" s="135" t="s">
        <v>338</v>
      </c>
      <c r="C191" s="229"/>
      <c r="D191" s="171">
        <f>C191*D190</f>
        <v>0</v>
      </c>
      <c r="E191" s="324"/>
      <c r="F191" s="135" t="s">
        <v>338</v>
      </c>
      <c r="G191" s="229"/>
      <c r="H191" s="172">
        <f>G191*H190</f>
        <v>0</v>
      </c>
    </row>
    <row r="192" spans="1:8" ht="16" thickBot="1">
      <c r="A192" s="312"/>
      <c r="B192" s="143" t="s">
        <v>339</v>
      </c>
      <c r="C192" s="173">
        <f>SUM(C191:C191)</f>
        <v>0</v>
      </c>
      <c r="D192" s="174">
        <f>SUM(D191:D191)</f>
        <v>0</v>
      </c>
      <c r="E192" s="325"/>
      <c r="F192" s="143" t="s">
        <v>339</v>
      </c>
      <c r="G192" s="173">
        <f>SUM(G191:G191)</f>
        <v>0</v>
      </c>
      <c r="H192" s="175">
        <f>SUM(H191:H191)</f>
        <v>0</v>
      </c>
    </row>
    <row r="193" spans="1:8" ht="15" thickBot="1">
      <c r="A193" s="322"/>
      <c r="B193" s="320"/>
      <c r="C193" s="320"/>
      <c r="D193" s="320"/>
      <c r="E193" s="320"/>
      <c r="F193" s="320"/>
      <c r="G193" s="320"/>
      <c r="H193" s="320"/>
    </row>
    <row r="194" spans="1:8">
      <c r="A194" s="314"/>
      <c r="B194" s="146" t="s">
        <v>0</v>
      </c>
      <c r="C194" s="160"/>
      <c r="D194" s="160" t="s">
        <v>2</v>
      </c>
      <c r="E194" s="323"/>
      <c r="F194" s="146" t="s">
        <v>0</v>
      </c>
      <c r="G194" s="160"/>
      <c r="H194" s="161" t="s">
        <v>2</v>
      </c>
    </row>
    <row r="195" spans="1:8" ht="33">
      <c r="A195" s="310"/>
      <c r="B195" s="135" t="s">
        <v>330</v>
      </c>
      <c r="C195" s="135" t="s">
        <v>514</v>
      </c>
      <c r="D195" s="162">
        <v>6.4</v>
      </c>
      <c r="E195" s="324"/>
      <c r="F195" s="135" t="s">
        <v>330</v>
      </c>
      <c r="G195" s="135" t="s">
        <v>441</v>
      </c>
      <c r="H195" s="163">
        <v>6</v>
      </c>
    </row>
    <row r="196" spans="1:8" ht="44">
      <c r="A196" s="310"/>
      <c r="B196" s="135" t="s">
        <v>333</v>
      </c>
      <c r="C196" s="168" t="s">
        <v>442</v>
      </c>
      <c r="D196" s="164" t="s">
        <v>9</v>
      </c>
      <c r="E196" s="324"/>
      <c r="F196" s="135" t="s">
        <v>333</v>
      </c>
      <c r="G196" s="135" t="s">
        <v>443</v>
      </c>
      <c r="H196" s="165" t="s">
        <v>9</v>
      </c>
    </row>
    <row r="197" spans="1:8">
      <c r="A197" s="310"/>
      <c r="B197" s="135" t="s">
        <v>11</v>
      </c>
      <c r="C197" s="135" t="s">
        <v>515</v>
      </c>
      <c r="D197" s="166">
        <f>H3</f>
        <v>6.45</v>
      </c>
      <c r="E197" s="324"/>
      <c r="F197" s="135" t="s">
        <v>11</v>
      </c>
      <c r="G197" s="135" t="s">
        <v>444</v>
      </c>
      <c r="H197" s="167">
        <f>H3</f>
        <v>6.45</v>
      </c>
    </row>
    <row r="198" spans="1:8">
      <c r="A198" s="310"/>
      <c r="B198" s="135" t="s">
        <v>28</v>
      </c>
      <c r="C198" s="135" t="s">
        <v>405</v>
      </c>
      <c r="D198" s="164" t="s">
        <v>126</v>
      </c>
      <c r="E198" s="324"/>
      <c r="F198" s="135" t="s">
        <v>28</v>
      </c>
      <c r="G198" s="135" t="s">
        <v>405</v>
      </c>
      <c r="H198" s="165" t="s">
        <v>126</v>
      </c>
    </row>
    <row r="199" spans="1:8">
      <c r="A199" s="310"/>
      <c r="B199" s="135" t="s">
        <v>336</v>
      </c>
      <c r="C199" s="168"/>
      <c r="D199" s="169">
        <f>D195/D197</f>
        <v>0.99224806201550386</v>
      </c>
      <c r="E199" s="324"/>
      <c r="F199" s="135" t="s">
        <v>336</v>
      </c>
      <c r="G199" s="168"/>
      <c r="H199" s="170">
        <f>H195/H197</f>
        <v>0.93023255813953487</v>
      </c>
    </row>
    <row r="200" spans="1:8">
      <c r="A200" s="310"/>
      <c r="B200" s="176" t="s">
        <v>445</v>
      </c>
      <c r="C200" s="229"/>
      <c r="D200" s="171">
        <f>C200*D199</f>
        <v>0</v>
      </c>
      <c r="E200" s="324"/>
      <c r="F200" s="176" t="s">
        <v>518</v>
      </c>
      <c r="G200" s="229"/>
      <c r="H200" s="172">
        <f>G200*H199</f>
        <v>0</v>
      </c>
    </row>
    <row r="201" spans="1:8">
      <c r="A201" s="311"/>
      <c r="B201" s="177" t="s">
        <v>446</v>
      </c>
      <c r="C201" s="230"/>
      <c r="D201" s="171">
        <f>C201*D199</f>
        <v>0</v>
      </c>
      <c r="E201" s="326"/>
      <c r="F201" s="177" t="s">
        <v>519</v>
      </c>
      <c r="G201" s="230"/>
      <c r="H201" s="172">
        <f>G201*H199</f>
        <v>0</v>
      </c>
    </row>
    <row r="202" spans="1:8">
      <c r="A202" s="311"/>
      <c r="B202" s="177" t="s">
        <v>513</v>
      </c>
      <c r="C202" s="230"/>
      <c r="D202" s="171">
        <f>C202*D199</f>
        <v>0</v>
      </c>
      <c r="E202" s="326"/>
      <c r="F202" s="177" t="s">
        <v>520</v>
      </c>
      <c r="G202" s="230"/>
      <c r="H202" s="172">
        <f>G202*H199</f>
        <v>0</v>
      </c>
    </row>
    <row r="203" spans="1:8">
      <c r="A203" s="311"/>
      <c r="B203" s="177" t="s">
        <v>522</v>
      </c>
      <c r="C203" s="230"/>
      <c r="D203" s="171">
        <f>C203*D199</f>
        <v>0</v>
      </c>
      <c r="E203" s="326"/>
      <c r="F203" s="177" t="s">
        <v>517</v>
      </c>
      <c r="G203" s="230"/>
      <c r="H203" s="172">
        <f>G203*H199</f>
        <v>0</v>
      </c>
    </row>
    <row r="204" spans="1:8">
      <c r="A204" s="311"/>
      <c r="B204" s="177" t="s">
        <v>447</v>
      </c>
      <c r="C204" s="230"/>
      <c r="D204" s="171">
        <f>C204*D199</f>
        <v>0</v>
      </c>
      <c r="E204" s="326"/>
      <c r="F204" s="225"/>
      <c r="G204" s="225"/>
      <c r="H204" s="225"/>
    </row>
    <row r="205" spans="1:8">
      <c r="A205" s="311"/>
      <c r="B205" s="177" t="s">
        <v>521</v>
      </c>
      <c r="C205" s="230"/>
      <c r="D205" s="171">
        <f>C205*D199</f>
        <v>0</v>
      </c>
      <c r="E205" s="326"/>
      <c r="F205" s="177"/>
      <c r="G205" s="226"/>
      <c r="H205" s="224"/>
    </row>
    <row r="206" spans="1:8">
      <c r="A206" s="311"/>
      <c r="B206" s="177" t="s">
        <v>523</v>
      </c>
      <c r="C206" s="230"/>
      <c r="D206" s="171">
        <f>C206*D199</f>
        <v>0</v>
      </c>
      <c r="E206" s="326"/>
      <c r="F206" s="177"/>
      <c r="G206" s="226"/>
      <c r="H206" s="224"/>
    </row>
    <row r="207" spans="1:8" ht="16" thickBot="1">
      <c r="A207" s="312"/>
      <c r="B207" s="143" t="s">
        <v>339</v>
      </c>
      <c r="C207" s="173">
        <f>SUM(C200:C206)</f>
        <v>0</v>
      </c>
      <c r="D207" s="174">
        <f>SUM(D200:D206)</f>
        <v>0</v>
      </c>
      <c r="E207" s="325"/>
      <c r="F207" s="143" t="s">
        <v>339</v>
      </c>
      <c r="G207" s="173">
        <f>SUM(G200:G203)</f>
        <v>0</v>
      </c>
      <c r="H207" s="175">
        <f>SUM(H200:H203)</f>
        <v>0</v>
      </c>
    </row>
    <row r="208" spans="1:8" ht="15" thickBot="1">
      <c r="A208" s="322"/>
      <c r="B208" s="320"/>
      <c r="C208" s="320"/>
      <c r="D208" s="320"/>
      <c r="E208" s="320"/>
      <c r="F208" s="320"/>
      <c r="G208" s="320"/>
      <c r="H208" s="320"/>
    </row>
    <row r="209" spans="1:8">
      <c r="A209" s="314"/>
      <c r="B209" s="146" t="s">
        <v>0</v>
      </c>
      <c r="C209" s="160"/>
      <c r="D209" s="160" t="s">
        <v>2</v>
      </c>
      <c r="E209" s="323"/>
      <c r="F209" s="146" t="s">
        <v>0</v>
      </c>
      <c r="G209" s="160"/>
      <c r="H209" s="161" t="s">
        <v>2</v>
      </c>
    </row>
    <row r="210" spans="1:8" ht="33">
      <c r="A210" s="310"/>
      <c r="B210" s="135" t="s">
        <v>330</v>
      </c>
      <c r="C210" s="135" t="s">
        <v>448</v>
      </c>
      <c r="D210" s="162">
        <v>6</v>
      </c>
      <c r="E210" s="324"/>
      <c r="F210" s="135" t="s">
        <v>330</v>
      </c>
      <c r="G210" s="168" t="s">
        <v>449</v>
      </c>
      <c r="H210" s="163">
        <v>7</v>
      </c>
    </row>
    <row r="211" spans="1:8" ht="22">
      <c r="A211" s="310"/>
      <c r="B211" s="135" t="s">
        <v>333</v>
      </c>
      <c r="C211" s="135" t="s">
        <v>450</v>
      </c>
      <c r="D211" s="164" t="s">
        <v>9</v>
      </c>
      <c r="E211" s="324"/>
      <c r="F211" s="135" t="s">
        <v>333</v>
      </c>
      <c r="G211" s="168" t="s">
        <v>451</v>
      </c>
      <c r="H211" s="165" t="s">
        <v>9</v>
      </c>
    </row>
    <row r="212" spans="1:8">
      <c r="A212" s="310"/>
      <c r="B212" s="135" t="s">
        <v>11</v>
      </c>
      <c r="C212" s="168" t="s">
        <v>452</v>
      </c>
      <c r="D212" s="166">
        <f>H3</f>
        <v>6.45</v>
      </c>
      <c r="E212" s="324"/>
      <c r="F212" s="135" t="s">
        <v>11</v>
      </c>
      <c r="G212" s="168" t="s">
        <v>453</v>
      </c>
      <c r="H212" s="167">
        <f>H3</f>
        <v>6.45</v>
      </c>
    </row>
    <row r="213" spans="1:8">
      <c r="A213" s="310"/>
      <c r="B213" s="135" t="s">
        <v>28</v>
      </c>
      <c r="C213" s="168" t="s">
        <v>454</v>
      </c>
      <c r="D213" s="164" t="s">
        <v>126</v>
      </c>
      <c r="E213" s="324"/>
      <c r="F213" s="135" t="s">
        <v>28</v>
      </c>
      <c r="G213" s="168" t="s">
        <v>405</v>
      </c>
      <c r="H213" s="165" t="s">
        <v>126</v>
      </c>
    </row>
    <row r="214" spans="1:8">
      <c r="A214" s="310"/>
      <c r="B214" s="135" t="s">
        <v>336</v>
      </c>
      <c r="C214" s="178" t="s">
        <v>455</v>
      </c>
      <c r="D214" s="169">
        <f>D210/D212</f>
        <v>0.93023255813953487</v>
      </c>
      <c r="E214" s="324"/>
      <c r="F214" s="135" t="s">
        <v>19</v>
      </c>
      <c r="G214" s="168" t="s">
        <v>456</v>
      </c>
      <c r="H214" s="170">
        <f>H210/H212</f>
        <v>1.0852713178294573</v>
      </c>
    </row>
    <row r="215" spans="1:8">
      <c r="A215" s="310"/>
      <c r="B215" s="135" t="s">
        <v>338</v>
      </c>
      <c r="C215" s="229"/>
      <c r="D215" s="171">
        <f>C215*D214</f>
        <v>0</v>
      </c>
      <c r="E215" s="324"/>
      <c r="F215" s="135" t="s">
        <v>338</v>
      </c>
      <c r="G215" s="229"/>
      <c r="H215" s="172">
        <f>G215*H214</f>
        <v>0</v>
      </c>
    </row>
    <row r="216" spans="1:8" ht="16" thickBot="1">
      <c r="A216" s="312"/>
      <c r="B216" s="143" t="s">
        <v>339</v>
      </c>
      <c r="C216" s="173">
        <f>SUM(C215:C215)</f>
        <v>0</v>
      </c>
      <c r="D216" s="174">
        <f>SUM(D215:D215)</f>
        <v>0</v>
      </c>
      <c r="E216" s="325"/>
      <c r="F216" s="143" t="s">
        <v>339</v>
      </c>
      <c r="G216" s="173">
        <f>SUM(G215:G215)</f>
        <v>0</v>
      </c>
      <c r="H216" s="175">
        <f>SUM(H215:H215)</f>
        <v>0</v>
      </c>
    </row>
    <row r="217" spans="1:8" ht="15" thickBot="1">
      <c r="A217" s="322"/>
      <c r="B217" s="320"/>
      <c r="C217" s="320"/>
      <c r="D217" s="320"/>
      <c r="E217" s="320"/>
      <c r="F217" s="320"/>
      <c r="G217" s="320"/>
      <c r="H217" s="320"/>
    </row>
    <row r="218" spans="1:8">
      <c r="A218" s="314"/>
      <c r="B218" s="146" t="s">
        <v>0</v>
      </c>
      <c r="C218" s="160"/>
      <c r="D218" s="160" t="s">
        <v>2</v>
      </c>
      <c r="E218" s="323"/>
      <c r="F218" s="146" t="s">
        <v>0</v>
      </c>
      <c r="G218" s="160"/>
      <c r="H218" s="161" t="s">
        <v>2</v>
      </c>
    </row>
    <row r="219" spans="1:8" ht="44">
      <c r="A219" s="310"/>
      <c r="B219" s="135" t="s">
        <v>330</v>
      </c>
      <c r="C219" s="135" t="s">
        <v>457</v>
      </c>
      <c r="D219" s="162">
        <v>70</v>
      </c>
      <c r="E219" s="324"/>
      <c r="F219" s="135" t="s">
        <v>330</v>
      </c>
      <c r="G219" s="135" t="s">
        <v>458</v>
      </c>
      <c r="H219" s="163">
        <v>13</v>
      </c>
    </row>
    <row r="220" spans="1:8" ht="22">
      <c r="A220" s="310"/>
      <c r="B220" s="135" t="s">
        <v>333</v>
      </c>
      <c r="C220" s="135" t="s">
        <v>459</v>
      </c>
      <c r="D220" s="164" t="s">
        <v>9</v>
      </c>
      <c r="E220" s="324"/>
      <c r="F220" s="135" t="s">
        <v>333</v>
      </c>
      <c r="G220" s="135" t="s">
        <v>460</v>
      </c>
      <c r="H220" s="165" t="s">
        <v>9</v>
      </c>
    </row>
    <row r="221" spans="1:8">
      <c r="A221" s="310"/>
      <c r="B221" s="135" t="s">
        <v>11</v>
      </c>
      <c r="C221" s="135" t="s">
        <v>461</v>
      </c>
      <c r="D221" s="166">
        <f>H3</f>
        <v>6.45</v>
      </c>
      <c r="E221" s="324"/>
      <c r="F221" s="135" t="s">
        <v>11</v>
      </c>
      <c r="G221" s="135" t="s">
        <v>462</v>
      </c>
      <c r="H221" s="167">
        <f>H3</f>
        <v>6.45</v>
      </c>
    </row>
    <row r="222" spans="1:8">
      <c r="A222" s="310"/>
      <c r="B222" s="135" t="s">
        <v>28</v>
      </c>
      <c r="C222" s="135" t="s">
        <v>463</v>
      </c>
      <c r="D222" s="164" t="s">
        <v>126</v>
      </c>
      <c r="E222" s="324"/>
      <c r="F222" s="135" t="s">
        <v>28</v>
      </c>
      <c r="G222" s="135" t="s">
        <v>464</v>
      </c>
      <c r="H222" s="165" t="s">
        <v>126</v>
      </c>
    </row>
    <row r="223" spans="1:8">
      <c r="A223" s="310"/>
      <c r="B223" s="135" t="s">
        <v>336</v>
      </c>
      <c r="C223" s="168" t="s">
        <v>465</v>
      </c>
      <c r="D223" s="169">
        <f>D219/D221</f>
        <v>10.852713178294573</v>
      </c>
      <c r="E223" s="324"/>
      <c r="F223" s="135" t="s">
        <v>19</v>
      </c>
      <c r="G223" s="168" t="s">
        <v>466</v>
      </c>
      <c r="H223" s="170">
        <f>H219/H221</f>
        <v>2.0155038759689923</v>
      </c>
    </row>
    <row r="224" spans="1:8">
      <c r="A224" s="310"/>
      <c r="B224" s="135" t="s">
        <v>338</v>
      </c>
      <c r="C224" s="229"/>
      <c r="D224" s="171">
        <f>C224*D223</f>
        <v>0</v>
      </c>
      <c r="E224" s="324"/>
      <c r="F224" s="135" t="s">
        <v>338</v>
      </c>
      <c r="G224" s="229"/>
      <c r="H224" s="172">
        <f>G224*H223</f>
        <v>0</v>
      </c>
    </row>
    <row r="225" spans="1:8" ht="16" thickBot="1">
      <c r="A225" s="312"/>
      <c r="B225" s="143" t="s">
        <v>339</v>
      </c>
      <c r="C225" s="173">
        <f>SUM(C224:C224)</f>
        <v>0</v>
      </c>
      <c r="D225" s="174">
        <f>SUM(D224:D224)</f>
        <v>0</v>
      </c>
      <c r="E225" s="325"/>
      <c r="F225" s="143" t="s">
        <v>339</v>
      </c>
      <c r="G225" s="173">
        <f>SUM(G224:G224)</f>
        <v>0</v>
      </c>
      <c r="H225" s="175">
        <f>SUM(H224:H224)</f>
        <v>0</v>
      </c>
    </row>
    <row r="226" spans="1:8" ht="15" thickBot="1">
      <c r="A226" s="322"/>
      <c r="B226" s="320"/>
      <c r="C226" s="320"/>
      <c r="D226" s="320"/>
      <c r="E226" s="320"/>
      <c r="F226" s="320"/>
      <c r="G226" s="320"/>
      <c r="H226" s="320"/>
    </row>
    <row r="227" spans="1:8">
      <c r="A227" s="314"/>
      <c r="B227" s="146" t="s">
        <v>0</v>
      </c>
      <c r="C227" s="160"/>
      <c r="D227" s="160" t="s">
        <v>2</v>
      </c>
      <c r="E227" s="323"/>
      <c r="F227" s="146" t="s">
        <v>0</v>
      </c>
      <c r="G227" s="160"/>
      <c r="H227" s="161" t="s">
        <v>2</v>
      </c>
    </row>
    <row r="228" spans="1:8" ht="22">
      <c r="A228" s="310"/>
      <c r="B228" s="135" t="s">
        <v>330</v>
      </c>
      <c r="C228" s="135" t="s">
        <v>467</v>
      </c>
      <c r="D228" s="162">
        <v>40</v>
      </c>
      <c r="E228" s="324"/>
      <c r="F228" s="135" t="s">
        <v>330</v>
      </c>
      <c r="G228" s="135" t="s">
        <v>468</v>
      </c>
      <c r="H228" s="163">
        <v>30</v>
      </c>
    </row>
    <row r="229" spans="1:8" ht="22">
      <c r="A229" s="310"/>
      <c r="B229" s="135" t="s">
        <v>333</v>
      </c>
      <c r="C229" s="135" t="s">
        <v>469</v>
      </c>
      <c r="D229" s="164" t="s">
        <v>9</v>
      </c>
      <c r="E229" s="324"/>
      <c r="F229" s="135" t="s">
        <v>333</v>
      </c>
      <c r="G229" s="135" t="s">
        <v>470</v>
      </c>
      <c r="H229" s="165" t="s">
        <v>9</v>
      </c>
    </row>
    <row r="230" spans="1:8">
      <c r="A230" s="310"/>
      <c r="B230" s="135" t="s">
        <v>11</v>
      </c>
      <c r="C230" s="135" t="s">
        <v>471</v>
      </c>
      <c r="D230" s="166">
        <f>H3</f>
        <v>6.45</v>
      </c>
      <c r="E230" s="324"/>
      <c r="F230" s="135" t="s">
        <v>11</v>
      </c>
      <c r="G230" s="135" t="s">
        <v>472</v>
      </c>
      <c r="H230" s="167">
        <f>H3</f>
        <v>6.45</v>
      </c>
    </row>
    <row r="231" spans="1:8">
      <c r="A231" s="310"/>
      <c r="B231" s="135" t="s">
        <v>28</v>
      </c>
      <c r="C231" s="135" t="s">
        <v>473</v>
      </c>
      <c r="D231" s="164" t="s">
        <v>126</v>
      </c>
      <c r="E231" s="324"/>
      <c r="F231" s="135" t="s">
        <v>28</v>
      </c>
      <c r="G231" s="135" t="s">
        <v>463</v>
      </c>
      <c r="H231" s="165" t="s">
        <v>126</v>
      </c>
    </row>
    <row r="232" spans="1:8">
      <c r="A232" s="310"/>
      <c r="B232" s="135" t="s">
        <v>336</v>
      </c>
      <c r="C232" s="168" t="s">
        <v>474</v>
      </c>
      <c r="D232" s="169">
        <f>D228/D230</f>
        <v>6.2015503875968987</v>
      </c>
      <c r="E232" s="324"/>
      <c r="F232" s="135" t="s">
        <v>19</v>
      </c>
      <c r="G232" s="168" t="s">
        <v>475</v>
      </c>
      <c r="H232" s="170">
        <f>H228/H230</f>
        <v>4.6511627906976747</v>
      </c>
    </row>
    <row r="233" spans="1:8">
      <c r="A233" s="310"/>
      <c r="B233" s="135" t="s">
        <v>338</v>
      </c>
      <c r="C233" s="229"/>
      <c r="D233" s="171">
        <f>C233*D232</f>
        <v>0</v>
      </c>
      <c r="E233" s="324"/>
      <c r="F233" s="135" t="s">
        <v>338</v>
      </c>
      <c r="G233" s="229"/>
      <c r="H233" s="172">
        <f>G233*H232</f>
        <v>0</v>
      </c>
    </row>
    <row r="234" spans="1:8" ht="16" thickBot="1">
      <c r="A234" s="312"/>
      <c r="B234" s="143" t="s">
        <v>339</v>
      </c>
      <c r="C234" s="173">
        <f>SUM(C233:C233)</f>
        <v>0</v>
      </c>
      <c r="D234" s="174">
        <f>SUM(D233:D233)</f>
        <v>0</v>
      </c>
      <c r="E234" s="325"/>
      <c r="F234" s="143" t="s">
        <v>339</v>
      </c>
      <c r="G234" s="173">
        <f>SUM(G233:G233)</f>
        <v>0</v>
      </c>
      <c r="H234" s="175">
        <f>SUM(H233:H233)</f>
        <v>0</v>
      </c>
    </row>
    <row r="235" spans="1:8" ht="15" thickBot="1">
      <c r="A235" s="322"/>
      <c r="B235" s="320"/>
      <c r="C235" s="320"/>
      <c r="D235" s="320"/>
      <c r="E235" s="320"/>
      <c r="F235" s="320"/>
      <c r="G235" s="320"/>
      <c r="H235" s="320"/>
    </row>
    <row r="236" spans="1:8">
      <c r="A236" s="314"/>
      <c r="B236" s="146" t="s">
        <v>0</v>
      </c>
      <c r="C236" s="160"/>
      <c r="D236" s="160" t="s">
        <v>2</v>
      </c>
      <c r="E236" s="323"/>
      <c r="F236" s="146" t="s">
        <v>0</v>
      </c>
      <c r="G236" s="160"/>
      <c r="H236" s="161" t="s">
        <v>2</v>
      </c>
    </row>
    <row r="237" spans="1:8" ht="33">
      <c r="A237" s="310"/>
      <c r="B237" s="135" t="s">
        <v>330</v>
      </c>
      <c r="C237" s="135" t="s">
        <v>476</v>
      </c>
      <c r="D237" s="162">
        <v>25</v>
      </c>
      <c r="E237" s="324"/>
      <c r="F237" s="135" t="s">
        <v>330</v>
      </c>
      <c r="G237" s="135" t="s">
        <v>477</v>
      </c>
      <c r="H237" s="163">
        <v>28</v>
      </c>
    </row>
    <row r="238" spans="1:8" ht="22">
      <c r="A238" s="310"/>
      <c r="B238" s="135" t="s">
        <v>333</v>
      </c>
      <c r="C238" s="135" t="s">
        <v>478</v>
      </c>
      <c r="D238" s="164" t="s">
        <v>9</v>
      </c>
      <c r="E238" s="324"/>
      <c r="F238" s="135" t="s">
        <v>333</v>
      </c>
      <c r="G238" s="135" t="s">
        <v>479</v>
      </c>
      <c r="H238" s="165" t="s">
        <v>9</v>
      </c>
    </row>
    <row r="239" spans="1:8">
      <c r="A239" s="310"/>
      <c r="B239" s="135" t="s">
        <v>11</v>
      </c>
      <c r="C239" s="135" t="s">
        <v>480</v>
      </c>
      <c r="D239" s="166">
        <f>H3</f>
        <v>6.45</v>
      </c>
      <c r="E239" s="324"/>
      <c r="F239" s="135" t="s">
        <v>11</v>
      </c>
      <c r="G239" s="135" t="s">
        <v>481</v>
      </c>
      <c r="H239" s="167">
        <f>H3</f>
        <v>6.45</v>
      </c>
    </row>
    <row r="240" spans="1:8">
      <c r="A240" s="310"/>
      <c r="B240" s="135" t="s">
        <v>28</v>
      </c>
      <c r="C240" s="135"/>
      <c r="D240" s="164" t="s">
        <v>126</v>
      </c>
      <c r="E240" s="324"/>
      <c r="F240" s="135" t="s">
        <v>28</v>
      </c>
      <c r="G240" s="135"/>
      <c r="H240" s="165" t="s">
        <v>126</v>
      </c>
    </row>
    <row r="241" spans="1:8">
      <c r="A241" s="310"/>
      <c r="B241" s="135" t="s">
        <v>336</v>
      </c>
      <c r="C241" s="168" t="s">
        <v>94</v>
      </c>
      <c r="D241" s="169">
        <f>D237/D239</f>
        <v>3.8759689922480618</v>
      </c>
      <c r="E241" s="324"/>
      <c r="F241" s="135" t="s">
        <v>19</v>
      </c>
      <c r="G241" s="168" t="s">
        <v>423</v>
      </c>
      <c r="H241" s="170">
        <f>H237/H239</f>
        <v>4.3410852713178292</v>
      </c>
    </row>
    <row r="242" spans="1:8">
      <c r="A242" s="310"/>
      <c r="B242" s="135" t="s">
        <v>338</v>
      </c>
      <c r="C242" s="229"/>
      <c r="D242" s="171">
        <f>C242*D241</f>
        <v>0</v>
      </c>
      <c r="E242" s="324"/>
      <c r="F242" s="135" t="s">
        <v>338</v>
      </c>
      <c r="G242" s="229"/>
      <c r="H242" s="172">
        <f>G242*H241</f>
        <v>0</v>
      </c>
    </row>
    <row r="243" spans="1:8" ht="16" thickBot="1">
      <c r="A243" s="312"/>
      <c r="B243" s="143" t="s">
        <v>339</v>
      </c>
      <c r="C243" s="173">
        <f>SUM(C242:C242)</f>
        <v>0</v>
      </c>
      <c r="D243" s="174">
        <f>SUM(D242:D242)</f>
        <v>0</v>
      </c>
      <c r="E243" s="325"/>
      <c r="F243" s="143" t="s">
        <v>339</v>
      </c>
      <c r="G243" s="173">
        <f>SUM(G242:G242)</f>
        <v>0</v>
      </c>
      <c r="H243" s="175">
        <f>SUM(H242:H242)</f>
        <v>0</v>
      </c>
    </row>
    <row r="244" spans="1:8" ht="15" thickBot="1">
      <c r="A244" s="322"/>
      <c r="B244" s="320"/>
      <c r="C244" s="320"/>
      <c r="D244" s="320"/>
      <c r="E244" s="320"/>
      <c r="F244" s="320"/>
      <c r="G244" s="320"/>
      <c r="H244" s="320"/>
    </row>
    <row r="245" spans="1:8">
      <c r="A245" s="314"/>
      <c r="B245" s="146" t="s">
        <v>0</v>
      </c>
      <c r="C245" s="160"/>
      <c r="D245" s="160" t="s">
        <v>2</v>
      </c>
      <c r="E245" s="323"/>
      <c r="F245" s="146" t="s">
        <v>0</v>
      </c>
      <c r="G245" s="160"/>
      <c r="H245" s="161" t="s">
        <v>2</v>
      </c>
    </row>
    <row r="246" spans="1:8" ht="22">
      <c r="A246" s="310"/>
      <c r="B246" s="135" t="s">
        <v>330</v>
      </c>
      <c r="C246" s="135" t="s">
        <v>482</v>
      </c>
      <c r="D246" s="162">
        <v>17</v>
      </c>
      <c r="E246" s="324"/>
      <c r="F246" s="135" t="s">
        <v>330</v>
      </c>
      <c r="G246" s="135" t="s">
        <v>483</v>
      </c>
      <c r="H246" s="163">
        <v>12</v>
      </c>
    </row>
    <row r="247" spans="1:8" ht="22">
      <c r="A247" s="310"/>
      <c r="B247" s="135" t="s">
        <v>333</v>
      </c>
      <c r="C247" s="135" t="s">
        <v>484</v>
      </c>
      <c r="D247" s="164" t="s">
        <v>9</v>
      </c>
      <c r="E247" s="324"/>
      <c r="F247" s="135" t="s">
        <v>333</v>
      </c>
      <c r="G247" s="135" t="s">
        <v>485</v>
      </c>
      <c r="H247" s="165" t="s">
        <v>9</v>
      </c>
    </row>
    <row r="248" spans="1:8">
      <c r="A248" s="310"/>
      <c r="B248" s="135" t="s">
        <v>11</v>
      </c>
      <c r="C248" s="135" t="s">
        <v>486</v>
      </c>
      <c r="D248" s="166">
        <f>H3</f>
        <v>6.45</v>
      </c>
      <c r="E248" s="324"/>
      <c r="F248" s="135" t="s">
        <v>11</v>
      </c>
      <c r="G248" s="135" t="s">
        <v>487</v>
      </c>
      <c r="H248" s="167">
        <f>H3</f>
        <v>6.45</v>
      </c>
    </row>
    <row r="249" spans="1:8">
      <c r="A249" s="310"/>
      <c r="B249" s="135" t="s">
        <v>28</v>
      </c>
      <c r="C249" s="135" t="s">
        <v>488</v>
      </c>
      <c r="D249" s="164" t="s">
        <v>126</v>
      </c>
      <c r="E249" s="324"/>
      <c r="F249" s="135" t="s">
        <v>28</v>
      </c>
      <c r="G249" s="135" t="s">
        <v>17</v>
      </c>
      <c r="H249" s="165" t="s">
        <v>126</v>
      </c>
    </row>
    <row r="250" spans="1:8">
      <c r="A250" s="310"/>
      <c r="B250" s="135" t="s">
        <v>336</v>
      </c>
      <c r="C250" s="168" t="s">
        <v>264</v>
      </c>
      <c r="D250" s="169">
        <f>D246/D248</f>
        <v>2.635658914728682</v>
      </c>
      <c r="E250" s="324"/>
      <c r="F250" s="135" t="s">
        <v>19</v>
      </c>
      <c r="G250" s="168" t="s">
        <v>489</v>
      </c>
      <c r="H250" s="170">
        <f>H246/H248</f>
        <v>1.8604651162790697</v>
      </c>
    </row>
    <row r="251" spans="1:8">
      <c r="A251" s="310"/>
      <c r="B251" s="135" t="s">
        <v>338</v>
      </c>
      <c r="C251" s="229"/>
      <c r="D251" s="171">
        <f>C251*D250</f>
        <v>0</v>
      </c>
      <c r="E251" s="324"/>
      <c r="F251" s="135" t="s">
        <v>338</v>
      </c>
      <c r="G251" s="229"/>
      <c r="H251" s="172">
        <f>G251*H250</f>
        <v>0</v>
      </c>
    </row>
    <row r="252" spans="1:8" ht="16" thickBot="1">
      <c r="A252" s="312"/>
      <c r="B252" s="143" t="s">
        <v>339</v>
      </c>
      <c r="C252" s="173">
        <f>SUM(C251:C251)</f>
        <v>0</v>
      </c>
      <c r="D252" s="174">
        <f>SUM(D251:D251)</f>
        <v>0</v>
      </c>
      <c r="E252" s="325"/>
      <c r="F252" s="143" t="s">
        <v>339</v>
      </c>
      <c r="G252" s="173">
        <f>SUM(G251:G251)</f>
        <v>0</v>
      </c>
      <c r="H252" s="175">
        <f>SUM(H251:H251)</f>
        <v>0</v>
      </c>
    </row>
    <row r="253" spans="1:8" ht="15" thickBot="1">
      <c r="A253" s="322"/>
      <c r="B253" s="320"/>
      <c r="C253" s="320"/>
      <c r="D253" s="320"/>
      <c r="E253" s="320"/>
      <c r="F253" s="320"/>
      <c r="G253" s="320"/>
      <c r="H253" s="320"/>
    </row>
    <row r="254" spans="1:8">
      <c r="A254" s="314"/>
      <c r="B254" s="146" t="s">
        <v>0</v>
      </c>
      <c r="C254" s="160"/>
      <c r="D254" s="160" t="s">
        <v>2</v>
      </c>
      <c r="E254" s="323"/>
      <c r="F254" s="146" t="s">
        <v>0</v>
      </c>
      <c r="G254" s="160"/>
      <c r="H254" s="161" t="s">
        <v>2</v>
      </c>
    </row>
    <row r="255" spans="1:8" ht="55">
      <c r="A255" s="310"/>
      <c r="B255" s="135" t="s">
        <v>330</v>
      </c>
      <c r="C255" s="135" t="s">
        <v>490</v>
      </c>
      <c r="D255" s="162">
        <v>17</v>
      </c>
      <c r="E255" s="324"/>
      <c r="F255" s="135" t="s">
        <v>330</v>
      </c>
      <c r="G255" s="135" t="s">
        <v>491</v>
      </c>
      <c r="H255" s="163">
        <v>37</v>
      </c>
    </row>
    <row r="256" spans="1:8" ht="55">
      <c r="A256" s="310"/>
      <c r="B256" s="135" t="s">
        <v>333</v>
      </c>
      <c r="C256" s="135" t="s">
        <v>492</v>
      </c>
      <c r="D256" s="164" t="s">
        <v>9</v>
      </c>
      <c r="E256" s="324"/>
      <c r="F256" s="135" t="s">
        <v>333</v>
      </c>
      <c r="G256" s="135" t="s">
        <v>493</v>
      </c>
      <c r="H256" s="165" t="s">
        <v>9</v>
      </c>
    </row>
    <row r="257" spans="1:8">
      <c r="A257" s="310"/>
      <c r="B257" s="135" t="s">
        <v>11</v>
      </c>
      <c r="C257" s="135" t="s">
        <v>494</v>
      </c>
      <c r="D257" s="166">
        <f>H3</f>
        <v>6.45</v>
      </c>
      <c r="E257" s="324"/>
      <c r="F257" s="135" t="s">
        <v>11</v>
      </c>
      <c r="G257" s="135" t="s">
        <v>495</v>
      </c>
      <c r="H257" s="167">
        <f>H3</f>
        <v>6.45</v>
      </c>
    </row>
    <row r="258" spans="1:8">
      <c r="A258" s="310"/>
      <c r="B258" s="135" t="s">
        <v>28</v>
      </c>
      <c r="C258" s="135" t="s">
        <v>496</v>
      </c>
      <c r="D258" s="164" t="s">
        <v>126</v>
      </c>
      <c r="E258" s="324"/>
      <c r="F258" s="135" t="s">
        <v>28</v>
      </c>
      <c r="G258" s="135" t="s">
        <v>497</v>
      </c>
      <c r="H258" s="165" t="s">
        <v>126</v>
      </c>
    </row>
    <row r="259" spans="1:8">
      <c r="A259" s="310"/>
      <c r="B259" s="135" t="s">
        <v>336</v>
      </c>
      <c r="C259" s="168" t="s">
        <v>498</v>
      </c>
      <c r="D259" s="169">
        <f>D255/D257</f>
        <v>2.635658914728682</v>
      </c>
      <c r="E259" s="324"/>
      <c r="F259" s="135" t="s">
        <v>19</v>
      </c>
      <c r="G259" s="168" t="s">
        <v>56</v>
      </c>
      <c r="H259" s="170">
        <f>H255/H257</f>
        <v>5.7364341085271313</v>
      </c>
    </row>
    <row r="260" spans="1:8">
      <c r="A260" s="310"/>
      <c r="B260" s="135" t="s">
        <v>338</v>
      </c>
      <c r="C260" s="229"/>
      <c r="D260" s="171">
        <f>C260*D259</f>
        <v>0</v>
      </c>
      <c r="E260" s="324"/>
      <c r="F260" s="135" t="s">
        <v>338</v>
      </c>
      <c r="G260" s="229"/>
      <c r="H260" s="172">
        <f>G260*H259</f>
        <v>0</v>
      </c>
    </row>
    <row r="261" spans="1:8" ht="16" thickBot="1">
      <c r="A261" s="312"/>
      <c r="B261" s="143" t="s">
        <v>339</v>
      </c>
      <c r="C261" s="173">
        <f>SUM(C260:C260)</f>
        <v>0</v>
      </c>
      <c r="D261" s="174">
        <f>SUM(D260:D260)</f>
        <v>0</v>
      </c>
      <c r="E261" s="325"/>
      <c r="F261" s="143" t="s">
        <v>339</v>
      </c>
      <c r="G261" s="173">
        <f>SUM(G260:G260)</f>
        <v>0</v>
      </c>
      <c r="H261" s="175">
        <f>SUM(H260:H260)</f>
        <v>0</v>
      </c>
    </row>
    <row r="262" spans="1:8" ht="15" thickBot="1">
      <c r="A262" s="322"/>
      <c r="B262" s="320"/>
      <c r="C262" s="320"/>
      <c r="D262" s="320"/>
      <c r="E262" s="320"/>
      <c r="F262" s="320"/>
      <c r="G262" s="320"/>
      <c r="H262" s="320"/>
    </row>
    <row r="263" spans="1:8">
      <c r="A263" s="314"/>
      <c r="B263" s="146" t="s">
        <v>0</v>
      </c>
      <c r="C263" s="160"/>
      <c r="D263" s="160" t="s">
        <v>2</v>
      </c>
      <c r="E263" s="323"/>
      <c r="F263" s="146" t="s">
        <v>0</v>
      </c>
      <c r="G263" s="160"/>
      <c r="H263" s="161" t="s">
        <v>2</v>
      </c>
    </row>
    <row r="264" spans="1:8">
      <c r="A264" s="310"/>
      <c r="B264" s="135" t="s">
        <v>330</v>
      </c>
      <c r="C264" s="135" t="s">
        <v>499</v>
      </c>
      <c r="D264" s="162">
        <v>17</v>
      </c>
      <c r="E264" s="324"/>
      <c r="F264" s="135" t="s">
        <v>330</v>
      </c>
      <c r="G264" s="135"/>
      <c r="H264" s="163"/>
    </row>
    <row r="265" spans="1:8" ht="33">
      <c r="A265" s="310"/>
      <c r="B265" s="135" t="s">
        <v>333</v>
      </c>
      <c r="C265" s="135" t="s">
        <v>500</v>
      </c>
      <c r="D265" s="164" t="s">
        <v>9</v>
      </c>
      <c r="E265" s="324"/>
      <c r="F265" s="135" t="s">
        <v>333</v>
      </c>
      <c r="G265" s="135"/>
      <c r="H265" s="165" t="s">
        <v>9</v>
      </c>
    </row>
    <row r="266" spans="1:8">
      <c r="A266" s="310"/>
      <c r="B266" s="135" t="s">
        <v>11</v>
      </c>
      <c r="C266" s="135" t="s">
        <v>501</v>
      </c>
      <c r="D266" s="166">
        <f>H3</f>
        <v>6.45</v>
      </c>
      <c r="E266" s="324"/>
      <c r="F266" s="135" t="s">
        <v>11</v>
      </c>
      <c r="G266" s="135"/>
      <c r="H266" s="167">
        <f>H3</f>
        <v>6.45</v>
      </c>
    </row>
    <row r="267" spans="1:8">
      <c r="A267" s="310"/>
      <c r="B267" s="135" t="s">
        <v>28</v>
      </c>
      <c r="C267" s="135"/>
      <c r="D267" s="164" t="s">
        <v>126</v>
      </c>
      <c r="E267" s="324"/>
      <c r="F267" s="135" t="s">
        <v>28</v>
      </c>
      <c r="G267" s="135"/>
      <c r="H267" s="165" t="s">
        <v>126</v>
      </c>
    </row>
    <row r="268" spans="1:8">
      <c r="A268" s="310"/>
      <c r="B268" s="135" t="s">
        <v>336</v>
      </c>
      <c r="C268" s="168" t="s">
        <v>502</v>
      </c>
      <c r="D268" s="169">
        <f>D264/D266</f>
        <v>2.635658914728682</v>
      </c>
      <c r="E268" s="324"/>
      <c r="F268" s="135" t="s">
        <v>19</v>
      </c>
      <c r="G268" s="168"/>
      <c r="H268" s="170">
        <f>H264/H266</f>
        <v>0</v>
      </c>
    </row>
    <row r="269" spans="1:8">
      <c r="A269" s="310"/>
      <c r="B269" s="135" t="s">
        <v>338</v>
      </c>
      <c r="C269" s="229"/>
      <c r="D269" s="171">
        <f>C269*D268</f>
        <v>0</v>
      </c>
      <c r="E269" s="324"/>
      <c r="F269" s="135" t="s">
        <v>338</v>
      </c>
      <c r="G269" s="229"/>
      <c r="H269" s="172">
        <f>G269*H268</f>
        <v>0</v>
      </c>
    </row>
    <row r="270" spans="1:8" ht="16" thickBot="1">
      <c r="A270" s="312"/>
      <c r="B270" s="143" t="s">
        <v>339</v>
      </c>
      <c r="C270" s="173">
        <f>SUM(C269:C269)</f>
        <v>0</v>
      </c>
      <c r="D270" s="174">
        <f>SUM(D269:D269)</f>
        <v>0</v>
      </c>
      <c r="E270" s="325"/>
      <c r="F270" s="143" t="s">
        <v>339</v>
      </c>
      <c r="G270" s="173">
        <f>SUM(G269:G269)</f>
        <v>0</v>
      </c>
      <c r="H270" s="175">
        <f>SUM(H269:H269)</f>
        <v>0</v>
      </c>
    </row>
    <row r="271" spans="1:8" ht="16" thickBot="1">
      <c r="A271" s="153"/>
      <c r="B271" s="154"/>
      <c r="C271" s="155"/>
      <c r="D271" s="156"/>
      <c r="E271" s="157"/>
      <c r="F271" s="154"/>
      <c r="G271" s="155"/>
      <c r="H271" s="156"/>
    </row>
    <row r="272" spans="1:8" ht="15" thickBot="1">
      <c r="A272" s="235" t="s">
        <v>305</v>
      </c>
      <c r="B272" s="236"/>
      <c r="C272" s="236"/>
      <c r="D272" s="236"/>
      <c r="E272" s="237"/>
      <c r="F272" s="118" t="s">
        <v>304</v>
      </c>
      <c r="G272" s="244" t="s">
        <v>306</v>
      </c>
      <c r="H272" s="245"/>
    </row>
    <row r="273" spans="1:8">
      <c r="A273" s="238"/>
      <c r="B273" s="239"/>
      <c r="C273" s="239"/>
      <c r="D273" s="239"/>
      <c r="E273" s="240"/>
      <c r="F273" s="246">
        <f>C11+G11+C21+G21+C30+G30+C39+G39+C48+G48+C57+G57+C66+G66+C75+G75+C84+G84+C93+G93+C102+G102+C111+G111+C120+G120+C129+G129+C138+G138+C147+G147+C156+C165+G165+C174+G174+C183+G183+C192+G192+C207+G207+C216+G216+C225+G225+C234+G234+C243+G243+C252+G252+C261+G261+C270</f>
        <v>0</v>
      </c>
      <c r="G273" s="248">
        <f>D11+H11+D21+H21+D30+H30+D39+H39+D48+H48+D57+H57+D66+H66+D75+H75+D84+H84+D93+H93+D102+H102+D111+H111+D120+H120+D129+H129+D138+H138+D147+H147+D156+H156+D165+H165+D174+H174+D183+H183+D192+H192+D207+H207+D216+H216+D225+H225+D234+H234+D243+H243+D252+H252+D261+H261+D270</f>
        <v>0</v>
      </c>
      <c r="H273" s="249"/>
    </row>
    <row r="274" spans="1:8" ht="15" thickBot="1">
      <c r="A274" s="241"/>
      <c r="B274" s="242"/>
      <c r="C274" s="242"/>
      <c r="D274" s="242"/>
      <c r="E274" s="243"/>
      <c r="F274" s="247"/>
      <c r="G274" s="250"/>
      <c r="H274" s="251"/>
    </row>
    <row r="275" spans="1:8">
      <c r="A275" s="180"/>
      <c r="B275" s="180"/>
      <c r="C275" s="180"/>
      <c r="D275" s="182"/>
      <c r="E275" s="180"/>
      <c r="F275" s="180"/>
      <c r="G275" s="180"/>
      <c r="H275" s="182"/>
    </row>
    <row r="276" spans="1:8">
      <c r="A276" s="180"/>
      <c r="B276" s="180"/>
      <c r="C276" s="180"/>
      <c r="D276" s="179"/>
      <c r="E276" s="180"/>
      <c r="F276" s="180"/>
      <c r="G276" s="180"/>
      <c r="H276" s="179"/>
    </row>
    <row r="277" spans="1:8">
      <c r="A277" s="180"/>
      <c r="B277" s="180"/>
      <c r="C277" s="180"/>
      <c r="D277" s="183"/>
      <c r="E277" s="180"/>
      <c r="F277" s="180"/>
      <c r="G277" s="180"/>
      <c r="H277" s="183"/>
    </row>
    <row r="278" spans="1:8">
      <c r="A278" s="180"/>
      <c r="B278" s="180"/>
      <c r="C278" s="180"/>
      <c r="D278" s="181"/>
      <c r="E278" s="180"/>
      <c r="F278" s="180"/>
      <c r="G278" s="180"/>
      <c r="H278" s="181"/>
    </row>
    <row r="279" spans="1:8">
      <c r="A279" s="180"/>
      <c r="B279" s="180"/>
      <c r="C279" s="180"/>
      <c r="D279" s="184"/>
      <c r="E279" s="180"/>
      <c r="F279" s="180"/>
      <c r="G279" s="180"/>
      <c r="H279" s="184"/>
    </row>
    <row r="280" spans="1:8">
      <c r="A280" s="180"/>
      <c r="B280" s="180"/>
      <c r="C280" s="180"/>
      <c r="D280" s="183"/>
      <c r="E280" s="180"/>
      <c r="F280" s="180"/>
      <c r="G280" s="180"/>
      <c r="H280" s="183"/>
    </row>
    <row r="281" spans="1:8">
      <c r="A281" s="180"/>
      <c r="B281" s="180"/>
      <c r="C281" s="180"/>
      <c r="D281" s="179"/>
      <c r="E281" s="180"/>
      <c r="F281" s="180"/>
      <c r="G281" s="180"/>
      <c r="H281" s="179"/>
    </row>
    <row r="282" spans="1:8">
      <c r="A282" s="180"/>
      <c r="B282" s="180"/>
      <c r="C282" s="180"/>
      <c r="D282" s="181"/>
      <c r="E282" s="180"/>
      <c r="F282" s="180"/>
      <c r="G282" s="180"/>
      <c r="H282" s="181"/>
    </row>
    <row r="283" spans="1:8">
      <c r="A283" s="180"/>
      <c r="B283" s="180"/>
      <c r="C283" s="180"/>
      <c r="D283" s="182"/>
      <c r="E283" s="180"/>
      <c r="F283" s="180"/>
      <c r="G283" s="180"/>
      <c r="H283" s="182"/>
    </row>
    <row r="284" spans="1:8">
      <c r="A284" s="180"/>
      <c r="B284" s="180"/>
      <c r="C284" s="180"/>
      <c r="D284" s="179"/>
      <c r="E284" s="180"/>
      <c r="F284" s="180"/>
      <c r="G284" s="180"/>
      <c r="H284" s="179"/>
    </row>
    <row r="285" spans="1:8">
      <c r="A285" s="180"/>
      <c r="B285" s="180"/>
      <c r="C285" s="180"/>
      <c r="D285" s="183"/>
      <c r="E285" s="180"/>
      <c r="F285" s="180"/>
      <c r="G285" s="180"/>
      <c r="H285" s="183"/>
    </row>
    <row r="286" spans="1:8">
      <c r="A286" s="180"/>
      <c r="B286" s="180"/>
      <c r="C286" s="180"/>
      <c r="D286" s="181"/>
      <c r="E286" s="180"/>
      <c r="F286" s="180"/>
      <c r="G286" s="180"/>
      <c r="H286" s="181"/>
    </row>
    <row r="287" spans="1:8">
      <c r="A287" s="180"/>
      <c r="B287" s="180"/>
      <c r="C287" s="180"/>
      <c r="D287" s="184"/>
      <c r="E287" s="180"/>
      <c r="F287" s="180"/>
      <c r="G287" s="180"/>
      <c r="H287" s="184"/>
    </row>
    <row r="288" spans="1:8">
      <c r="A288" s="180"/>
      <c r="B288" s="180"/>
      <c r="C288" s="180"/>
      <c r="D288" s="183"/>
      <c r="E288" s="180"/>
      <c r="F288" s="180"/>
      <c r="G288" s="180"/>
      <c r="H288" s="183"/>
    </row>
    <row r="289" spans="1:8">
      <c r="A289" s="180"/>
      <c r="B289" s="180"/>
      <c r="C289" s="180"/>
      <c r="D289" s="179"/>
      <c r="E289" s="180"/>
      <c r="F289" s="180"/>
      <c r="G289" s="180"/>
      <c r="H289" s="179"/>
    </row>
    <row r="290" spans="1:8">
      <c r="A290" s="180"/>
      <c r="B290" s="180"/>
      <c r="C290" s="180"/>
      <c r="D290" s="181"/>
      <c r="E290" s="180"/>
      <c r="F290" s="180"/>
      <c r="G290" s="180"/>
      <c r="H290" s="181"/>
    </row>
    <row r="291" spans="1:8">
      <c r="A291" s="180"/>
      <c r="B291" s="180"/>
      <c r="C291" s="180"/>
      <c r="D291" s="182"/>
      <c r="E291" s="180"/>
      <c r="F291" s="180"/>
      <c r="G291" s="180"/>
      <c r="H291" s="182"/>
    </row>
    <row r="292" spans="1:8">
      <c r="A292" s="180"/>
      <c r="B292" s="180"/>
      <c r="C292" s="180"/>
      <c r="D292" s="179"/>
      <c r="E292" s="180"/>
      <c r="F292" s="180"/>
      <c r="G292" s="180"/>
      <c r="H292" s="179"/>
    </row>
    <row r="293" spans="1:8">
      <c r="A293" s="180"/>
      <c r="B293" s="180"/>
      <c r="C293" s="180"/>
      <c r="D293" s="183"/>
      <c r="E293" s="180"/>
      <c r="F293" s="180"/>
      <c r="G293" s="180"/>
      <c r="H293" s="183"/>
    </row>
    <row r="294" spans="1:8">
      <c r="A294" s="180"/>
      <c r="B294" s="180"/>
      <c r="C294" s="180"/>
      <c r="D294" s="181"/>
      <c r="E294" s="180"/>
      <c r="F294" s="180"/>
      <c r="G294" s="180"/>
      <c r="H294" s="181"/>
    </row>
    <row r="295" spans="1:8">
      <c r="A295" s="180"/>
      <c r="B295" s="180"/>
      <c r="C295" s="180"/>
      <c r="D295" s="183"/>
      <c r="E295" s="180"/>
      <c r="F295" s="180"/>
      <c r="G295" s="180"/>
      <c r="H295" s="185"/>
    </row>
    <row r="296" spans="1:8">
      <c r="A296" s="180"/>
      <c r="B296" s="180"/>
      <c r="C296" s="180"/>
      <c r="D296" s="183"/>
      <c r="E296" s="180"/>
      <c r="F296" s="180"/>
      <c r="G296" s="180"/>
      <c r="H296" s="185"/>
    </row>
    <row r="297" spans="1:8">
      <c r="A297" s="180"/>
      <c r="B297" s="180"/>
      <c r="C297" s="180"/>
      <c r="D297" s="183"/>
      <c r="E297" s="180"/>
      <c r="F297" s="180"/>
      <c r="G297" s="180"/>
      <c r="H297" s="185"/>
    </row>
    <row r="298" spans="1:8">
      <c r="A298" s="180"/>
      <c r="B298" s="180"/>
      <c r="C298" s="180"/>
      <c r="D298" s="183"/>
      <c r="E298" s="180"/>
      <c r="F298" s="180"/>
      <c r="G298" s="180"/>
      <c r="H298" s="185"/>
    </row>
    <row r="299" spans="1:8">
      <c r="A299" s="180"/>
      <c r="B299" s="180"/>
      <c r="C299" s="180"/>
      <c r="D299" s="183"/>
      <c r="E299" s="180"/>
      <c r="F299" s="180"/>
      <c r="G299" s="180"/>
      <c r="H299" s="185"/>
    </row>
    <row r="300" spans="1:8">
      <c r="A300" s="180"/>
      <c r="B300" s="180"/>
      <c r="C300" s="180"/>
      <c r="D300" s="183"/>
      <c r="E300" s="180"/>
      <c r="F300" s="180"/>
      <c r="G300" s="180"/>
      <c r="H300" s="185"/>
    </row>
    <row r="301" spans="1:8">
      <c r="A301" s="180"/>
      <c r="B301" s="180"/>
      <c r="C301" s="180"/>
      <c r="D301" s="183"/>
      <c r="E301" s="180"/>
      <c r="F301" s="180"/>
      <c r="G301" s="180"/>
      <c r="H301" s="185"/>
    </row>
    <row r="302" spans="1:8">
      <c r="A302" s="180"/>
      <c r="B302" s="180"/>
      <c r="C302" s="180"/>
      <c r="D302" s="183"/>
      <c r="E302" s="180"/>
      <c r="F302" s="180"/>
      <c r="G302" s="180"/>
      <c r="H302" s="185"/>
    </row>
    <row r="303" spans="1:8">
      <c r="A303" s="180"/>
      <c r="B303" s="180"/>
      <c r="C303" s="180"/>
      <c r="D303" s="183"/>
      <c r="E303" s="180"/>
      <c r="F303" s="180"/>
      <c r="G303" s="180"/>
      <c r="H303" s="185"/>
    </row>
    <row r="304" spans="1:8">
      <c r="A304" s="180"/>
      <c r="B304" s="180"/>
      <c r="C304" s="180"/>
      <c r="D304" s="183"/>
      <c r="E304" s="180"/>
      <c r="F304" s="180"/>
      <c r="G304" s="180"/>
      <c r="H304" s="185"/>
    </row>
    <row r="305" spans="1:8">
      <c r="A305" s="180"/>
      <c r="B305" s="180"/>
      <c r="C305" s="180"/>
      <c r="D305" s="186"/>
      <c r="E305" s="180"/>
      <c r="F305" s="180"/>
      <c r="G305" s="180"/>
      <c r="H305" s="130"/>
    </row>
    <row r="306" spans="1:8">
      <c r="A306" s="180"/>
      <c r="B306" s="180"/>
      <c r="C306" s="180"/>
      <c r="D306" s="186"/>
      <c r="E306" s="180"/>
      <c r="F306" s="180"/>
      <c r="G306" s="180"/>
      <c r="H306" s="130"/>
    </row>
    <row r="307" spans="1:8">
      <c r="A307" s="180"/>
      <c r="B307" s="180"/>
      <c r="C307" s="180"/>
      <c r="D307" s="186"/>
      <c r="E307" s="180"/>
      <c r="F307" s="180"/>
      <c r="G307" s="180"/>
      <c r="H307" s="130"/>
    </row>
    <row r="308" spans="1:8">
      <c r="A308" s="180"/>
      <c r="B308" s="180"/>
      <c r="C308" s="180"/>
      <c r="D308" s="186"/>
      <c r="E308" s="180"/>
      <c r="F308" s="180"/>
      <c r="G308" s="180"/>
      <c r="H308" s="130"/>
    </row>
    <row r="309" spans="1:8">
      <c r="A309" s="180"/>
      <c r="B309" s="180"/>
      <c r="C309" s="180"/>
      <c r="D309" s="186"/>
      <c r="E309" s="180"/>
      <c r="F309" s="180"/>
      <c r="G309" s="180"/>
      <c r="H309" s="130"/>
    </row>
    <row r="310" spans="1:8">
      <c r="A310" s="180"/>
      <c r="B310" s="180"/>
      <c r="C310" s="180"/>
      <c r="D310" s="186"/>
      <c r="E310" s="180"/>
      <c r="F310" s="180"/>
      <c r="G310" s="180"/>
      <c r="H310" s="130"/>
    </row>
    <row r="311" spans="1:8">
      <c r="A311" s="180"/>
      <c r="B311" s="180"/>
      <c r="C311" s="180"/>
      <c r="D311" s="186"/>
      <c r="E311" s="180"/>
      <c r="F311" s="180"/>
      <c r="G311" s="180"/>
      <c r="H311" s="130"/>
    </row>
    <row r="312" spans="1:8">
      <c r="A312" s="180"/>
      <c r="B312" s="180"/>
      <c r="C312" s="180"/>
      <c r="D312" s="186"/>
      <c r="E312" s="180"/>
      <c r="F312" s="180"/>
      <c r="G312" s="180"/>
      <c r="H312" s="130"/>
    </row>
    <row r="313" spans="1:8">
      <c r="A313" s="180"/>
      <c r="B313" s="180"/>
      <c r="C313" s="180"/>
      <c r="D313" s="186"/>
      <c r="E313" s="180"/>
      <c r="F313" s="180"/>
      <c r="G313" s="180"/>
      <c r="H313" s="130"/>
    </row>
    <row r="314" spans="1:8">
      <c r="A314" s="180"/>
      <c r="B314" s="180"/>
      <c r="C314" s="180"/>
      <c r="D314" s="186"/>
      <c r="E314" s="180"/>
      <c r="F314" s="180"/>
      <c r="G314" s="180"/>
      <c r="H314" s="130"/>
    </row>
    <row r="315" spans="1:8">
      <c r="A315" s="180"/>
      <c r="B315" s="180"/>
      <c r="C315" s="180"/>
      <c r="D315" s="186"/>
      <c r="E315" s="180"/>
      <c r="F315" s="180"/>
      <c r="G315" s="180"/>
      <c r="H315" s="130"/>
    </row>
    <row r="316" spans="1:8">
      <c r="A316" s="180"/>
      <c r="B316" s="180"/>
      <c r="C316" s="180"/>
      <c r="D316" s="186"/>
      <c r="E316" s="180"/>
      <c r="F316" s="180"/>
      <c r="G316" s="180"/>
      <c r="H316" s="130"/>
    </row>
    <row r="317" spans="1:8">
      <c r="A317" s="180"/>
      <c r="B317" s="180"/>
      <c r="C317" s="180"/>
      <c r="D317" s="186"/>
      <c r="E317" s="180"/>
      <c r="F317" s="180"/>
      <c r="G317" s="180"/>
      <c r="H317" s="130"/>
    </row>
    <row r="318" spans="1:8">
      <c r="A318" s="180"/>
      <c r="B318" s="180"/>
      <c r="C318" s="180"/>
      <c r="D318" s="186"/>
      <c r="E318" s="180"/>
      <c r="F318" s="180"/>
      <c r="G318" s="180"/>
      <c r="H318" s="130"/>
    </row>
    <row r="319" spans="1:8">
      <c r="A319" s="180"/>
      <c r="B319" s="180"/>
      <c r="C319" s="180"/>
      <c r="D319" s="186"/>
      <c r="E319" s="180"/>
      <c r="F319" s="180"/>
      <c r="G319" s="180"/>
      <c r="H319" s="130"/>
    </row>
    <row r="320" spans="1:8">
      <c r="A320" s="180"/>
      <c r="B320" s="180"/>
      <c r="C320" s="180"/>
      <c r="D320" s="186"/>
      <c r="E320" s="180"/>
      <c r="F320" s="180"/>
      <c r="G320" s="180"/>
      <c r="H320" s="130"/>
    </row>
    <row r="321" spans="1:8">
      <c r="A321" s="180"/>
      <c r="B321" s="180"/>
      <c r="C321" s="180"/>
      <c r="D321" s="186"/>
      <c r="E321" s="180"/>
      <c r="F321" s="180"/>
      <c r="G321" s="180"/>
      <c r="H321" s="130"/>
    </row>
    <row r="322" spans="1:8">
      <c r="A322" s="180"/>
      <c r="B322" s="180"/>
      <c r="C322" s="180"/>
      <c r="D322" s="186"/>
      <c r="E322" s="180"/>
      <c r="F322" s="180"/>
      <c r="G322" s="180"/>
      <c r="H322" s="130"/>
    </row>
    <row r="323" spans="1:8">
      <c r="A323" s="180"/>
      <c r="B323" s="180"/>
      <c r="C323" s="180"/>
      <c r="D323" s="186"/>
      <c r="E323" s="180"/>
      <c r="F323" s="180"/>
      <c r="G323" s="180"/>
      <c r="H323" s="130"/>
    </row>
    <row r="324" spans="1:8">
      <c r="A324" s="180"/>
      <c r="B324" s="180"/>
      <c r="C324" s="180"/>
      <c r="D324" s="186"/>
      <c r="E324" s="180"/>
      <c r="F324" s="180"/>
      <c r="G324" s="180"/>
      <c r="H324" s="130"/>
    </row>
    <row r="325" spans="1:8">
      <c r="A325" s="180"/>
      <c r="B325" s="180"/>
      <c r="C325" s="180"/>
      <c r="D325" s="186"/>
      <c r="E325" s="180"/>
      <c r="F325" s="180"/>
      <c r="G325" s="180"/>
      <c r="H325" s="130"/>
    </row>
    <row r="326" spans="1:8">
      <c r="A326" s="180"/>
      <c r="B326" s="180"/>
      <c r="C326" s="180"/>
      <c r="D326" s="186"/>
      <c r="E326" s="180"/>
      <c r="F326" s="180"/>
      <c r="G326" s="180"/>
      <c r="H326" s="130"/>
    </row>
    <row r="327" spans="1:8">
      <c r="A327" s="180"/>
      <c r="B327" s="180"/>
      <c r="C327" s="180"/>
      <c r="D327" s="186"/>
      <c r="E327" s="180"/>
      <c r="F327" s="180"/>
      <c r="G327" s="180"/>
      <c r="H327" s="130"/>
    </row>
    <row r="328" spans="1:8">
      <c r="A328" s="180"/>
      <c r="B328" s="180"/>
      <c r="C328" s="180"/>
      <c r="D328" s="186"/>
      <c r="E328" s="180"/>
      <c r="F328" s="180"/>
      <c r="G328" s="180"/>
      <c r="H328" s="130"/>
    </row>
    <row r="329" spans="1:8">
      <c r="A329" s="180"/>
      <c r="B329" s="180"/>
      <c r="C329" s="180"/>
      <c r="D329" s="186"/>
      <c r="E329" s="180"/>
      <c r="F329" s="180"/>
      <c r="G329" s="180"/>
      <c r="H329" s="130"/>
    </row>
    <row r="330" spans="1:8">
      <c r="A330" s="180"/>
      <c r="B330" s="180"/>
      <c r="C330" s="180"/>
      <c r="D330" s="186"/>
      <c r="E330" s="180"/>
      <c r="F330" s="180"/>
      <c r="G330" s="180"/>
      <c r="H330" s="130"/>
    </row>
    <row r="331" spans="1:8">
      <c r="A331" s="180"/>
      <c r="B331" s="180"/>
      <c r="C331" s="180"/>
      <c r="D331" s="186"/>
      <c r="E331" s="180"/>
      <c r="F331" s="180"/>
      <c r="G331" s="180"/>
      <c r="H331" s="130"/>
    </row>
    <row r="332" spans="1:8">
      <c r="A332" s="180"/>
      <c r="B332" s="180"/>
      <c r="C332" s="180"/>
      <c r="D332" s="186"/>
      <c r="E332" s="180"/>
      <c r="F332" s="180"/>
      <c r="G332" s="180"/>
      <c r="H332" s="130"/>
    </row>
    <row r="333" spans="1:8">
      <c r="A333" s="180"/>
      <c r="B333" s="180"/>
      <c r="C333" s="180"/>
      <c r="D333" s="186"/>
      <c r="E333" s="180"/>
      <c r="F333" s="180"/>
      <c r="G333" s="180"/>
      <c r="H333" s="130"/>
    </row>
    <row r="334" spans="1:8">
      <c r="A334" s="180"/>
      <c r="B334" s="180"/>
      <c r="C334" s="180"/>
      <c r="D334" s="186"/>
      <c r="E334" s="180"/>
      <c r="F334" s="180"/>
      <c r="G334" s="180"/>
      <c r="H334" s="130"/>
    </row>
    <row r="335" spans="1:8">
      <c r="A335" s="180"/>
      <c r="B335" s="180"/>
      <c r="C335" s="180"/>
      <c r="D335" s="186"/>
      <c r="E335" s="180"/>
      <c r="F335" s="180"/>
      <c r="G335" s="180"/>
      <c r="H335" s="130"/>
    </row>
    <row r="336" spans="1:8">
      <c r="A336" s="180"/>
      <c r="B336" s="180"/>
      <c r="C336" s="180"/>
      <c r="D336" s="186"/>
      <c r="E336" s="180"/>
      <c r="F336" s="180"/>
      <c r="G336" s="180"/>
      <c r="H336" s="130"/>
    </row>
    <row r="337" spans="1:8">
      <c r="A337" s="180"/>
      <c r="B337" s="180"/>
      <c r="C337" s="180"/>
      <c r="D337" s="186"/>
      <c r="E337" s="180"/>
      <c r="F337" s="180"/>
      <c r="G337" s="180"/>
      <c r="H337" s="130"/>
    </row>
    <row r="338" spans="1:8">
      <c r="A338" s="180"/>
      <c r="B338" s="180"/>
      <c r="C338" s="180"/>
      <c r="D338" s="186"/>
      <c r="E338" s="180"/>
      <c r="F338" s="180"/>
      <c r="G338" s="180"/>
      <c r="H338" s="130"/>
    </row>
    <row r="339" spans="1:8">
      <c r="A339" s="180"/>
      <c r="B339" s="180"/>
      <c r="C339" s="180"/>
      <c r="D339" s="186"/>
      <c r="E339" s="180"/>
      <c r="F339" s="180"/>
      <c r="G339" s="180"/>
      <c r="H339" s="130"/>
    </row>
    <row r="340" spans="1:8">
      <c r="A340" s="180"/>
      <c r="B340" s="180"/>
      <c r="C340" s="180"/>
      <c r="D340" s="186"/>
      <c r="E340" s="180"/>
      <c r="F340" s="180"/>
      <c r="G340" s="180"/>
      <c r="H340" s="130"/>
    </row>
    <row r="341" spans="1:8">
      <c r="A341" s="180"/>
      <c r="B341" s="180"/>
      <c r="C341" s="180"/>
      <c r="D341" s="186"/>
      <c r="E341" s="180"/>
      <c r="F341" s="180"/>
      <c r="G341" s="180"/>
      <c r="H341" s="130"/>
    </row>
    <row r="342" spans="1:8">
      <c r="A342" s="180"/>
      <c r="B342" s="180"/>
      <c r="C342" s="180"/>
      <c r="D342" s="186"/>
      <c r="E342" s="180"/>
      <c r="F342" s="180"/>
      <c r="G342" s="180"/>
      <c r="H342" s="130"/>
    </row>
    <row r="343" spans="1:8">
      <c r="A343" s="180"/>
      <c r="B343" s="180"/>
      <c r="C343" s="180"/>
      <c r="D343" s="186"/>
      <c r="E343" s="180"/>
      <c r="F343" s="180"/>
      <c r="G343" s="180"/>
      <c r="H343" s="130"/>
    </row>
    <row r="344" spans="1:8">
      <c r="A344" s="180"/>
      <c r="B344" s="180"/>
      <c r="C344" s="180"/>
      <c r="D344" s="186"/>
      <c r="E344" s="180"/>
      <c r="F344" s="180"/>
      <c r="G344" s="180"/>
      <c r="H344" s="130"/>
    </row>
    <row r="345" spans="1:8">
      <c r="A345" s="180"/>
      <c r="B345" s="180"/>
      <c r="C345" s="180"/>
      <c r="D345" s="186"/>
      <c r="E345" s="180"/>
      <c r="F345" s="180"/>
      <c r="G345" s="180"/>
      <c r="H345" s="130"/>
    </row>
    <row r="346" spans="1:8">
      <c r="A346" s="180"/>
      <c r="B346" s="180"/>
      <c r="C346" s="180"/>
      <c r="D346" s="186"/>
      <c r="E346" s="180"/>
      <c r="F346" s="180"/>
      <c r="G346" s="180"/>
      <c r="H346" s="130"/>
    </row>
    <row r="347" spans="1:8">
      <c r="A347" s="180"/>
      <c r="B347" s="180"/>
      <c r="C347" s="180"/>
      <c r="D347" s="186"/>
      <c r="E347" s="180"/>
      <c r="F347" s="180"/>
      <c r="G347" s="180"/>
      <c r="H347" s="130"/>
    </row>
    <row r="348" spans="1:8">
      <c r="A348" s="180"/>
      <c r="B348" s="180"/>
      <c r="C348" s="180"/>
      <c r="D348" s="186"/>
      <c r="E348" s="180"/>
      <c r="F348" s="180"/>
      <c r="G348" s="180"/>
      <c r="H348" s="130"/>
    </row>
    <row r="349" spans="1:8">
      <c r="A349" s="180"/>
      <c r="B349" s="180"/>
      <c r="C349" s="180"/>
      <c r="D349" s="186"/>
      <c r="E349" s="180"/>
      <c r="F349" s="180"/>
      <c r="G349" s="180"/>
      <c r="H349" s="130"/>
    </row>
    <row r="350" spans="1:8">
      <c r="A350" s="180"/>
      <c r="B350" s="180"/>
      <c r="C350" s="180"/>
      <c r="D350" s="186"/>
      <c r="E350" s="180"/>
      <c r="F350" s="180"/>
      <c r="G350" s="180"/>
      <c r="H350" s="130"/>
    </row>
    <row r="351" spans="1:8">
      <c r="A351" s="180"/>
      <c r="B351" s="180"/>
      <c r="C351" s="180"/>
      <c r="D351" s="186"/>
      <c r="E351" s="180"/>
      <c r="F351" s="180"/>
      <c r="G351" s="180"/>
      <c r="H351" s="130"/>
    </row>
    <row r="352" spans="1:8">
      <c r="A352" s="180"/>
      <c r="B352" s="180"/>
      <c r="C352" s="180"/>
      <c r="D352" s="186"/>
      <c r="E352" s="180"/>
      <c r="F352" s="180"/>
      <c r="G352" s="180"/>
      <c r="H352" s="130"/>
    </row>
    <row r="353" spans="1:8">
      <c r="A353" s="180"/>
      <c r="B353" s="180"/>
      <c r="C353" s="180"/>
      <c r="D353" s="186"/>
      <c r="E353" s="180"/>
      <c r="F353" s="180"/>
      <c r="G353" s="180"/>
      <c r="H353" s="130"/>
    </row>
    <row r="354" spans="1:8">
      <c r="A354" s="180"/>
      <c r="B354" s="180"/>
      <c r="C354" s="180"/>
      <c r="D354" s="186"/>
      <c r="E354" s="180"/>
      <c r="F354" s="180"/>
      <c r="G354" s="180"/>
      <c r="H354" s="130"/>
    </row>
    <row r="355" spans="1:8">
      <c r="A355" s="180"/>
      <c r="B355" s="180"/>
      <c r="C355" s="180"/>
      <c r="D355" s="186"/>
      <c r="E355" s="180"/>
      <c r="F355" s="180"/>
      <c r="G355" s="180"/>
      <c r="H355" s="130"/>
    </row>
  </sheetData>
  <sheetProtection password="F17D" sheet="1" objects="1" scenarios="1"/>
  <mergeCells count="93">
    <mergeCell ref="A272:E274"/>
    <mergeCell ref="G272:H272"/>
    <mergeCell ref="F273:F274"/>
    <mergeCell ref="G273:H274"/>
    <mergeCell ref="A208:H208"/>
    <mergeCell ref="A217:H217"/>
    <mergeCell ref="A226:H226"/>
    <mergeCell ref="A235:H235"/>
    <mergeCell ref="A244:H244"/>
    <mergeCell ref="A263:A270"/>
    <mergeCell ref="E263:E270"/>
    <mergeCell ref="A236:A243"/>
    <mergeCell ref="E236:E243"/>
    <mergeCell ref="A245:A252"/>
    <mergeCell ref="E245:E252"/>
    <mergeCell ref="A254:A261"/>
    <mergeCell ref="A148:H148"/>
    <mergeCell ref="A157:H157"/>
    <mergeCell ref="A166:H166"/>
    <mergeCell ref="A175:H175"/>
    <mergeCell ref="A184:H184"/>
    <mergeCell ref="A176:A183"/>
    <mergeCell ref="E176:E183"/>
    <mergeCell ref="A149:A156"/>
    <mergeCell ref="E149:E156"/>
    <mergeCell ref="A158:A165"/>
    <mergeCell ref="E158:E165"/>
    <mergeCell ref="A167:A174"/>
    <mergeCell ref="E167:E174"/>
    <mergeCell ref="A94:H94"/>
    <mergeCell ref="A103:H103"/>
    <mergeCell ref="A112:H112"/>
    <mergeCell ref="A121:H121"/>
    <mergeCell ref="A130:H130"/>
    <mergeCell ref="A95:A102"/>
    <mergeCell ref="E95:E102"/>
    <mergeCell ref="A104:A111"/>
    <mergeCell ref="E104:E111"/>
    <mergeCell ref="A113:A120"/>
    <mergeCell ref="E113:E120"/>
    <mergeCell ref="A122:A129"/>
    <mergeCell ref="E122:E129"/>
    <mergeCell ref="A49:H49"/>
    <mergeCell ref="A58:H58"/>
    <mergeCell ref="A67:H67"/>
    <mergeCell ref="A76:H76"/>
    <mergeCell ref="A85:H85"/>
    <mergeCell ref="A1:H1"/>
    <mergeCell ref="A77:A84"/>
    <mergeCell ref="E77:E84"/>
    <mergeCell ref="A86:A93"/>
    <mergeCell ref="E86:E93"/>
    <mergeCell ref="A50:A57"/>
    <mergeCell ref="E50:E57"/>
    <mergeCell ref="A59:A66"/>
    <mergeCell ref="E59:E66"/>
    <mergeCell ref="A68:A75"/>
    <mergeCell ref="E68:E75"/>
    <mergeCell ref="A23:A30"/>
    <mergeCell ref="E23:E30"/>
    <mergeCell ref="A32:A39"/>
    <mergeCell ref="E32:E39"/>
    <mergeCell ref="A41:A48"/>
    <mergeCell ref="E254:E261"/>
    <mergeCell ref="A253:H253"/>
    <mergeCell ref="A262:H262"/>
    <mergeCell ref="A209:A216"/>
    <mergeCell ref="E209:E216"/>
    <mergeCell ref="A218:A225"/>
    <mergeCell ref="E218:E225"/>
    <mergeCell ref="A227:A234"/>
    <mergeCell ref="E227:E234"/>
    <mergeCell ref="A185:A192"/>
    <mergeCell ref="E185:E192"/>
    <mergeCell ref="A194:A207"/>
    <mergeCell ref="E194:E207"/>
    <mergeCell ref="A193:H193"/>
    <mergeCell ref="A131:A138"/>
    <mergeCell ref="E131:E138"/>
    <mergeCell ref="A140:A147"/>
    <mergeCell ref="E140:E147"/>
    <mergeCell ref="A139:H139"/>
    <mergeCell ref="E41:E48"/>
    <mergeCell ref="A2:H2"/>
    <mergeCell ref="A3:G3"/>
    <mergeCell ref="A4:A11"/>
    <mergeCell ref="E4:E11"/>
    <mergeCell ref="A13:A21"/>
    <mergeCell ref="E13:E21"/>
    <mergeCell ref="A12:H12"/>
    <mergeCell ref="A22:H22"/>
    <mergeCell ref="A31:H31"/>
    <mergeCell ref="A40:H40"/>
  </mergeCells>
  <conditionalFormatting sqref="A2:H2">
    <cfRule type="iconSet" priority="1">
      <iconSet iconSet="3Symbols">
        <cfvo type="percent" val="0"/>
        <cfvo type="percent" val="33"/>
        <cfvo type="percent" val="67"/>
      </iconSet>
    </cfRule>
  </conditionalFormatting>
  <pageMargins left="0.7" right="0.7" top="0.75" bottom="0.75" header="0.3" footer="0.3"/>
  <pageSetup paperSize="9" orientation="portrait" horizontalDpi="360" verticalDpi="360"/>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D9"/>
  <sheetViews>
    <sheetView workbookViewId="0">
      <selection activeCell="G10" sqref="G10"/>
    </sheetView>
  </sheetViews>
  <sheetFormatPr baseColWidth="10" defaultColWidth="8.83203125" defaultRowHeight="14" x14ac:dyDescent="0"/>
  <cols>
    <col min="1" max="1" width="27.83203125" customWidth="1"/>
    <col min="2" max="2" width="56.83203125" customWidth="1"/>
  </cols>
  <sheetData>
    <row r="1" spans="1:4" ht="103.5" customHeight="1" thickBot="1">
      <c r="A1" s="231"/>
      <c r="B1" s="332" t="s">
        <v>545</v>
      </c>
      <c r="C1" s="253"/>
      <c r="D1" s="254"/>
    </row>
    <row r="4" spans="1:4" ht="21" thickBot="1">
      <c r="A4" s="333" t="s">
        <v>542</v>
      </c>
      <c r="B4" s="333"/>
      <c r="C4" s="333"/>
      <c r="D4" s="333"/>
    </row>
    <row r="5" spans="1:4" ht="43" thickBot="1">
      <c r="A5" s="118" t="s">
        <v>543</v>
      </c>
      <c r="B5" s="334"/>
      <c r="C5" s="334"/>
      <c r="D5" s="335"/>
    </row>
    <row r="6" spans="1:4">
      <c r="A6" s="232" t="s">
        <v>330</v>
      </c>
      <c r="B6" s="336" t="s">
        <v>544</v>
      </c>
      <c r="C6" s="337"/>
      <c r="D6" s="338"/>
    </row>
    <row r="7" spans="1:4">
      <c r="A7" s="233" t="s">
        <v>546</v>
      </c>
      <c r="B7" s="339">
        <f>'кружки и тарелки'!G559</f>
        <v>0</v>
      </c>
      <c r="C7" s="340"/>
      <c r="D7" s="341"/>
    </row>
    <row r="8" spans="1:4">
      <c r="A8" s="233" t="s">
        <v>547</v>
      </c>
      <c r="B8" s="339">
        <f>'другая  керамика '!G273</f>
        <v>0</v>
      </c>
      <c r="C8" s="340"/>
      <c r="D8" s="341"/>
    </row>
    <row r="9" spans="1:4" ht="21" thickBot="1">
      <c r="A9" s="234" t="s">
        <v>303</v>
      </c>
      <c r="B9" s="329">
        <f>SUM(B7:D8)</f>
        <v>0</v>
      </c>
      <c r="C9" s="330"/>
      <c r="D9" s="331"/>
    </row>
  </sheetData>
  <mergeCells count="7">
    <mergeCell ref="B9:D9"/>
    <mergeCell ref="B1:D1"/>
    <mergeCell ref="A4:D4"/>
    <mergeCell ref="B5:D5"/>
    <mergeCell ref="B6:D6"/>
    <mergeCell ref="B7:D7"/>
    <mergeCell ref="B8:D8"/>
  </mergeCells>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4</vt:i4>
      </vt:variant>
    </vt:vector>
  </HeadingPairs>
  <TitlesOfParts>
    <vt:vector size="4" baseType="lpstr">
      <vt:lpstr>как работать</vt:lpstr>
      <vt:lpstr>кружки и тарелки</vt:lpstr>
      <vt:lpstr>другая  керамика </vt:lpstr>
      <vt:lpstr>общий счет</vt:lpstr>
    </vt:vector>
  </TitlesOfParts>
  <Company>Krokoz™</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фыгы</dc:creator>
  <cp:lastModifiedBy>Света Я Трушина </cp:lastModifiedBy>
  <dcterms:created xsi:type="dcterms:W3CDTF">2014-11-05T09:46:46Z</dcterms:created>
  <dcterms:modified xsi:type="dcterms:W3CDTF">2016-01-26T16:02:15Z</dcterms:modified>
</cp:coreProperties>
</file>